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5"/>
  </bookViews>
  <sheets>
    <sheet name="стр.1" sheetId="1" r:id="rId1"/>
    <sheet name="стр.2" sheetId="2" r:id="rId2"/>
    <sheet name="стр. 3,4 2018г" sheetId="3" r:id="rId3"/>
    <sheet name="стр. 3,4 2019г." sheetId="4" r:id="rId4"/>
    <sheet name="стр. 3,4 2020г. " sheetId="5" r:id="rId5"/>
    <sheet name="стр.5" sheetId="6" r:id="rId6"/>
    <sheet name="сведения" sheetId="7" r:id="rId7"/>
  </sheets>
  <definedNames>
    <definedName name="_xlnm.Print_Titles" localSheetId="2">'стр. 3,4 2018г'!$9:$9</definedName>
    <definedName name="_xlnm.Print_Titles" localSheetId="3">'стр. 3,4 2019г.'!$9:$9</definedName>
    <definedName name="_xlnm.Print_Titles" localSheetId="1">'стр.2'!$6:$6</definedName>
    <definedName name="_xlnm.Print_Titles" localSheetId="5">'стр.5'!$8:$8</definedName>
    <definedName name="_xlnm.Print_Area" localSheetId="2">'стр. 3,4 2018г'!$A$1:$K$68</definedName>
    <definedName name="_xlnm.Print_Area" localSheetId="3">'стр. 3,4 2019г.'!$A$1:$K$68</definedName>
    <definedName name="_xlnm.Print_Area" localSheetId="4">'стр. 3,4 2020г. '!$A$1:$K$68</definedName>
    <definedName name="_xlnm.Print_Area" localSheetId="0">'стр.1'!#REF!</definedName>
    <definedName name="_xlnm.Print_Area" localSheetId="1">'стр.2'!$A$1:$DQ$33</definedName>
    <definedName name="_xlnm.Print_Area" localSheetId="5">'стр.5'!$A$1:$L$20</definedName>
  </definedNames>
  <calcPr fullCalcOnLoad="1"/>
</workbook>
</file>

<file path=xl/sharedStrings.xml><?xml version="1.0" encoding="utf-8"?>
<sst xmlns="http://schemas.openxmlformats.org/spreadsheetml/2006/main" count="580" uniqueCount="235">
  <si>
    <t>Наименование показателя</t>
  </si>
  <si>
    <t>из них:</t>
  </si>
  <si>
    <t>"</t>
  </si>
  <si>
    <t xml:space="preserve"> г.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</si>
  <si>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</si>
  <si>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</si>
  <si>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</si>
  <si>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</si>
  <si>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</si>
  <si>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</si>
  <si>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</si>
  <si>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</si>
  <si>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</si>
  <si>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</si>
  <si>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</si>
  <si>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</si>
  <si>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</si>
  <si>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</si>
  <si>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</si>
  <si>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</si>
  <si>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</si>
  <si>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ИНН/КПП</t>
  </si>
  <si>
    <t>II. Финансовые активы, всего</t>
  </si>
  <si>
    <t>III. Обязательства, всего</t>
  </si>
  <si>
    <t>1.1.4. Остаточная стоимость недвижимого государственного имущества</t>
  </si>
  <si>
    <t>СВЕДЕНИЯ</t>
  </si>
  <si>
    <t>Форма по ОКУД</t>
  </si>
  <si>
    <t>0501016</t>
  </si>
  <si>
    <t>Наименование органа, осуществляющего</t>
  </si>
  <si>
    <t>функции и полномочия учредителя</t>
  </si>
  <si>
    <t>Глава по БК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</si>
  <si>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</si>
  <si>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</si>
  <si>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</si>
  <si>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</si>
  <si>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</si>
  <si>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</si>
  <si>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</si>
  <si>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</si>
  <si>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</si>
  <si>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</si>
  <si>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</si>
  <si>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</si>
  <si>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</si>
  <si>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</si>
  <si>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</si>
  <si>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</si>
  <si>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</si>
  <si>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</si>
  <si>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</si>
  <si>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</si>
  <si>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</si>
  <si>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</si>
  <si>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</si>
  <si>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Сумма тыс. руб.</t>
  </si>
  <si>
    <t>2.1. Денежные средства учреждения, всего</t>
  </si>
  <si>
    <t>2.1.1. Денежные средства учреждения на счетах</t>
  </si>
  <si>
    <t>2.1.2.Денежные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</si>
  <si>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</si>
  <si>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по доходам</t>
  </si>
  <si>
    <t>2.4. Дебиторская задолженность по расходам</t>
  </si>
  <si>
    <t>3.1. Долговые обязательства</t>
  </si>
  <si>
    <t xml:space="preserve">3.2. Кредиторская задолженность </t>
  </si>
  <si>
    <t>1.1.1. Стоимость имущества, закрепленного собственником имущества за  учреждением на праве оперативного управления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</si>
  <si>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</si>
  <si>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 xml:space="preserve">1.1.2. Стоимость имущества, приобретенного  учреждением (подразделением) за счет средств выделенных собственником имущества учреждения </t>
  </si>
  <si>
    <t>3.2.1. 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</si>
  <si>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</si>
  <si>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</si>
  <si>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</si>
  <si>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</si>
  <si>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</si>
  <si>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</si>
  <si>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</si>
  <si>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</si>
  <si>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</si>
  <si>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</si>
  <si>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</si>
  <si>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</si>
  <si>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</si>
  <si>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</si>
  <si>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</si>
  <si>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</si>
  <si>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</si>
  <si>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</si>
  <si>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</si>
  <si>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</si>
  <si>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</si>
  <si>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</si>
  <si>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</si>
  <si>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</si>
  <si>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</si>
  <si>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</si>
  <si>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</si>
  <si>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</si>
  <si>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</si>
  <si>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</si>
  <si>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</si>
  <si>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</si>
  <si>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</si>
  <si>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</si>
  <si>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</si>
  <si>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</si>
  <si>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 &lt;1&gt; :</t>
  </si>
  <si>
    <t xml:space="preserve">       IV. Показатели выплат по расходам на закупку товаров, работ,</t>
  </si>
  <si>
    <t>Год начала закупки</t>
  </si>
  <si>
    <t>Сумма выплат по расходам на закупку товаров, работ и услуг, руб.</t>
  </si>
  <si>
    <t>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</si>
  <si>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</si>
  <si>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</si>
  <si>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</si>
  <si>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</si>
  <si>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</si>
  <si>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</si>
  <si>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 xml:space="preserve">Государственное </t>
  </si>
  <si>
    <t xml:space="preserve">учреждение </t>
  </si>
  <si>
    <t>ведение лицевого счета</t>
  </si>
  <si>
    <t>по ОКТМО</t>
  </si>
  <si>
    <t>Код
бюджетной классификации Российской Федерации</t>
  </si>
  <si>
    <t>Суммы возврата дебиторской задолженности прошлых лет</t>
  </si>
  <si>
    <t>СОГЛАСОВАНО</t>
  </si>
  <si>
    <t>0001</t>
  </si>
  <si>
    <t xml:space="preserve">                                                                                                Дата представления предыдущих Сведений</t>
  </si>
  <si>
    <t>х</t>
  </si>
  <si>
    <t>субсидии на финансовое обеспечение выполнение государственного задания из бюджета  Федерального фонда обязательного медицинского страхования</t>
  </si>
  <si>
    <t>5.1</t>
  </si>
  <si>
    <t>План  финансово-хозяйственной деятельности</t>
  </si>
  <si>
    <t>Наименование государственного учреждения:</t>
  </si>
  <si>
    <t>бюджетное учреждение Ханты-Мансийского</t>
  </si>
  <si>
    <t>ИНН / КПП:</t>
  </si>
  <si>
    <t>Наименование органа, осуществляющего функции и полномочия учредителя:</t>
  </si>
  <si>
    <t>Департамент  социального  развития  Ханты - Мансийского  автономного  округа - Югры</t>
  </si>
  <si>
    <t>Адрес фактического местонахождения учреждения (подразделения):</t>
  </si>
  <si>
    <t>I. Сведения о деятельности</t>
  </si>
  <si>
    <t xml:space="preserve">1.1. Цель деятельности учреждения: </t>
  </si>
  <si>
    <t xml:space="preserve">      </t>
  </si>
  <si>
    <t>1.2.4.Организация  мероприятий  в  сфере  социального  обслуживания  и  иных  мероприятий.</t>
  </si>
  <si>
    <t>1.3. Виды  деятельности,  не  являющиеся  основными,  приносящие  доход:</t>
  </si>
  <si>
    <t>1.4. Учреждение  вправе  осуществлять  только  те  виды  деятельности,  которые  указаны  в  настоящем  разделе,  и лишь  постольку,  поскольку  это  служит  достижению  его  целей.  Видами  деятельности  учреждения  могут  быть  только  выполнение  работ  и  оказание  услуг.</t>
  </si>
  <si>
    <t xml:space="preserve">III. Показатели по поступлениям и выплатам бюджетного учреждения </t>
  </si>
  <si>
    <t>на 2019г. 1-й год планового периода</t>
  </si>
  <si>
    <t xml:space="preserve">II. Показатели финансового состояния бюджетного  учреждения 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</si>
  <si>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</si>
  <si>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</si>
  <si>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</si>
  <si>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</si>
  <si>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</si>
  <si>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</si>
  <si>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</si>
  <si>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</si>
  <si>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</si>
  <si>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</si>
  <si>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</si>
  <si>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</si>
  <si>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налог на имущество</t>
  </si>
  <si>
    <t>налог на землю</t>
  </si>
  <si>
    <t>налог с владельцев транспортных средств,  плата  за  загрязняющие  вещества  и размещение  отходов, госпошлины</t>
  </si>
  <si>
    <t>В.С. Баталина</t>
  </si>
  <si>
    <t>С.В. Лигаева</t>
  </si>
  <si>
    <t xml:space="preserve">                         (подпись)</t>
  </si>
  <si>
    <t xml:space="preserve">                                                   (подпись)</t>
  </si>
  <si>
    <t>628418, Ханты-Мансийский автономный округ - Югры, г.Сургут, ул. Бажова, д. 42</t>
  </si>
  <si>
    <t>1.2. Виды деятельности  бюджетного (автономного) учреждения (подразделения), относящиеся к его основным видам деятельности в соответствии с уставом учреждения (положением подразделения):</t>
  </si>
  <si>
    <t>1.2.1. Предоставление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</t>
  </si>
  <si>
    <t>1.2.2.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</t>
  </si>
  <si>
    <t>1.2.3. Обследование условий жизнедеятельности гражданина, выявление и устранение причин, послуживших основанием ухудшения условий его жизнедеятельности.</t>
  </si>
  <si>
    <t>Директор                          ____________________                       С.В. Королева</t>
  </si>
  <si>
    <t>Главный бухгалтер           ____________________                        Г.В. Днепрова</t>
  </si>
  <si>
    <t xml:space="preserve">Исполнитель: экономист А.Г. Истомина </t>
  </si>
  <si>
    <t>Прочие расходы</t>
  </si>
  <si>
    <t>С.В. Королева</t>
  </si>
  <si>
    <t>Г.В. Днепрова</t>
  </si>
  <si>
    <t>Ханты-Мансийского автономного округа – Югры «Реабилитационный центр для детей и подростков с ограниченными возможностями                                                             «Добрый волшебник»</t>
  </si>
  <si>
    <t>Ханты-Мансийского автономного округа – Югры «Реабилитационный центр для детей и подростков с ограниченными возможностями                                                «Добрый волшебник»</t>
  </si>
  <si>
    <t>Директор бюджетного учреждения Ханты-Мансийского автономного округа - Югры</t>
  </si>
  <si>
    <t>ОБ ОПЕРАЦИЯХ С ЦЕЛЕВЫМИ СУБСИДИЯМИ, ПРЕДОСТАВЛЕННЫМИ ГОСУДАРСТВЕННОМУ УЧРЕЖДЕНИЮ НА 2017г.</t>
  </si>
  <si>
    <t>8602020390/860201001</t>
  </si>
  <si>
    <t>экономист</t>
  </si>
  <si>
    <t>(3462)34-05-06</t>
  </si>
  <si>
    <t>43128911</t>
  </si>
  <si>
    <t>781876000</t>
  </si>
  <si>
    <t>290</t>
  </si>
  <si>
    <t>Департамент социального развития Ханты-Мансийского автономного округа - Югры</t>
  </si>
  <si>
    <t>Департамент финансов Ханты-Мансийского автономного округа - Югры</t>
  </si>
  <si>
    <t xml:space="preserve">Укрепление антитеррористической безопасности  </t>
  </si>
  <si>
    <t>225</t>
  </si>
  <si>
    <t>310</t>
  </si>
  <si>
    <t>226</t>
  </si>
  <si>
    <t>Главный</t>
  </si>
  <si>
    <t>бухгалтер</t>
  </si>
  <si>
    <t>Наименование бюджета                                                            субъект бюджета Российской Федерации</t>
  </si>
  <si>
    <t>На 2018 год  и  плановый  период  2019-2020 г.</t>
  </si>
  <si>
    <t>на 2018 г. очередной финансовый год</t>
  </si>
  <si>
    <t>на 2020г. 2-й год планового периода</t>
  </si>
  <si>
    <t>09.01.2018</t>
  </si>
  <si>
    <t>Укрепление пожарной безопасности</t>
  </si>
  <si>
    <t>52.27.03</t>
  </si>
  <si>
    <t>Государственная программа Ханты-Мансийского автономного округа - Югры  «Социальная поддержка жителей Ханты-Мансийского автономного округа – Югры на 2018-2025 годы и на период до 2030 года» в 2018 году</t>
  </si>
  <si>
    <t>Государственная программа  Ханты-Мансийского автономного округа  -  Югры «Доступная среда в Ханты-Мансийском автономном округе – Югре на 2016-2020 годы»  в 2018 году</t>
  </si>
  <si>
    <t>Дооборудование, адаптация организаций социального обслуживания посредством сооружения как внутри задний, так и снаружи пандусов, поручней, входных групп, лифтов, обустройства территорий, подъездных путей, санитарных узлов, ванных комнат, установки специализированного оборудования, вспомогательных средств и приспособлений для различных категорий инвалидов, в том числе инвалидов, передвигающихся в креслах - колясках, инвалидов с нарушением функций опорно-двигательного аппарата, инвалидов по зрению, слуху</t>
  </si>
  <si>
    <t>52.27.16</t>
  </si>
  <si>
    <t>Оснащение учреждений социальной сферы современным специальным, в том числе реабилитационным, учебным, компьютерным оборудованием для обеспечения доступности учреждений, организации реабилитации инвалидов по зрению, слуху, с нарушением функций опорно-двигательного аппарата, в том числе оборудованием для оказания медицинской помощи с учетом особых потребностей инвалидов и других групп населения с ограниченными возможностями здоровья</t>
  </si>
  <si>
    <t>с изменениями на</t>
  </si>
  <si>
    <t>на 30 марта 2020г.</t>
  </si>
  <si>
    <t>Главный бухгалтер           ____________________                      Г.В. Днепрова</t>
  </si>
  <si>
    <t>на 28 апреля 2019г.</t>
  </si>
  <si>
    <t>Ханты-Мансийского автономного округа – Югры «Сургутский реабилитационный центр для детей и подростков с ограниченными возможностями»</t>
  </si>
  <si>
    <t xml:space="preserve">         услуг бюджетного учреждения Ханты-Мансийского автономного округа – Югры «Сургутский реабилитационный центр для детей и подростков с ограниченными возможностями»</t>
  </si>
  <si>
    <t>Ханты-Мансийского автономного округа – Югры «Сургутский реабилитационный центр для детей и подростков с ограниченными возможностями"</t>
  </si>
  <si>
    <t>центр для детей и подростков с ограниченными возможностями"</t>
  </si>
  <si>
    <t xml:space="preserve">автономного округа - Югры "Сургутский реабилитационный </t>
  </si>
  <si>
    <t xml:space="preserve"> по ОКПО</t>
  </si>
  <si>
    <t xml:space="preserve"> по   ОКЕИ</t>
  </si>
  <si>
    <t>Директор бюджетного учреждения Ханты-Мансийского автономного округа-Югры "Сургутский реабилитационный центр для детей и подростков с ограниченными возможностями"</t>
  </si>
  <si>
    <t>______________С.В. Королева</t>
  </si>
  <si>
    <t>Директор                   ____________________                             С.В. Королева</t>
  </si>
  <si>
    <t xml:space="preserve">                                                 (подпись)</t>
  </si>
  <si>
    <t>Н.А. Федорова</t>
  </si>
  <si>
    <t xml:space="preserve">И.о начальника Управления 
социальной защиты населения по
г. Сургуту и Сургутскому району 
</t>
  </si>
  <si>
    <t>______________  Н.Г. Любимова</t>
  </si>
  <si>
    <t>на базгов это 800100 в строке 160</t>
  </si>
  <si>
    <t>244 КВР</t>
  </si>
  <si>
    <t>с изменениями на  "23" ноября 2018 г.</t>
  </si>
  <si>
    <t xml:space="preserve">бюджетное учреждение Ханты-Мансийского автономного округа - Югры "Сургутский реабилитационный центр для детей и подростков с ограниченными возможностями" </t>
  </si>
  <si>
    <t>Исполнитель: экономист Е.Л. Конкина</t>
  </si>
  <si>
    <t>с изменениями на 29 декабря 2018г.</t>
  </si>
  <si>
    <t>"29" декабря 2018 г.</t>
  </si>
  <si>
    <t>с изменениями на 29 декабря  2018г.</t>
  </si>
  <si>
    <t xml:space="preserve">      с изменениями  на 29 декабря 2018 г.</t>
  </si>
  <si>
    <t xml:space="preserve"> бюджетного  учреждения Ханты-Мансийского автономного округа – Югры "Сургутский реабилитационный центр для детей и подростков с ограниченными    возможностями",                      г. Сургут</t>
  </si>
  <si>
    <t xml:space="preserve">социальное обслуживание детей-инвалидов и их семей, а также детей, испытывающих трудности в социальной адаптации в Ханты-Мансийском автономном округе - Югре. </t>
  </si>
  <si>
    <t>1.3.1.Деятельность в области медицины прочая, не включенная в другие группировки</t>
  </si>
  <si>
    <t>1.3.2. Услуги по сдаче в наем жилых помещений специализированного жилищного фонда Ханты-Мансийского автономного округа – Югры, находящихся в оперативном управлении учреждения, работникам учреждения.</t>
  </si>
  <si>
    <t>"____"_____________2019г.</t>
  </si>
  <si>
    <t>"____"_____________2019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</si>
</sst>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u val="single"/>
      <sz val="10"/>
      <color indexed="20"/>
      <name val="Arial Cyr"/>
      <family val="0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u val="single"/>
      <sz val="10"/>
      <color theme="11"/>
      <name val="Arial Cyr"/>
      <family val="0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42" fillId="0" borderId="0" xfId="0" applyFont="1" applyAlignment="1">
      <alignment/>
    </xf>
    <xf numFmtId="2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2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0" fontId="43" fillId="0" borderId="0" xfId="0" applyFont="1" applyAlignment="1">
      <alignment horizontal="center" wrapText="1"/>
    </xf>
    <xf numFmtId="0" fontId="15" fillId="0" borderId="0" xfId="53" applyFont="1">
      <alignment/>
      <protection/>
    </xf>
    <xf numFmtId="0" fontId="13" fillId="0" borderId="0" xfId="53" applyFont="1">
      <alignment/>
      <protection/>
    </xf>
    <xf numFmtId="0" fontId="14" fillId="0" borderId="0" xfId="53" applyFont="1" applyBorder="1" applyAlignment="1">
      <alignment horizontal="center"/>
      <protection/>
    </xf>
    <xf numFmtId="0" fontId="14" fillId="0" borderId="0" xfId="53" applyFont="1">
      <alignment/>
      <protection/>
    </xf>
    <xf numFmtId="0" fontId="13" fillId="0" borderId="0" xfId="53" applyFont="1" applyAlignment="1">
      <alignment horizontal="left"/>
      <protection/>
    </xf>
    <xf numFmtId="0" fontId="13" fillId="0" borderId="0" xfId="53" applyFont="1" applyBorder="1">
      <alignment/>
      <protection/>
    </xf>
    <xf numFmtId="0" fontId="16" fillId="0" borderId="0" xfId="53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left"/>
      <protection/>
    </xf>
    <xf numFmtId="0" fontId="13" fillId="0" borderId="0" xfId="54" applyFont="1" applyAlignment="1">
      <alignment horizontal="justify"/>
      <protection/>
    </xf>
    <xf numFmtId="0" fontId="0" fillId="0" borderId="0" xfId="0" applyAlignment="1">
      <alignment horizontal="justify" vertical="top"/>
    </xf>
    <xf numFmtId="0" fontId="14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65" fillId="0" borderId="20" xfId="0" applyFont="1" applyBorder="1" applyAlignment="1">
      <alignment horizontal="center" vertical="center" wrapText="1"/>
    </xf>
    <xf numFmtId="49" fontId="65" fillId="0" borderId="20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0" fontId="66" fillId="0" borderId="20" xfId="0" applyFont="1" applyBorder="1" applyAlignment="1">
      <alignment horizontal="center" vertical="center" wrapText="1"/>
    </xf>
    <xf numFmtId="4" fontId="66" fillId="0" borderId="20" xfId="0" applyNumberFormat="1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0" fontId="65" fillId="0" borderId="24" xfId="0" applyFont="1" applyBorder="1" applyAlignment="1">
      <alignment vertical="center" wrapText="1"/>
    </xf>
    <xf numFmtId="0" fontId="65" fillId="0" borderId="20" xfId="0" applyFont="1" applyBorder="1" applyAlignment="1">
      <alignment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4" fontId="65" fillId="0" borderId="23" xfId="0" applyNumberFormat="1" applyFont="1" applyBorder="1" applyAlignment="1">
      <alignment horizontal="center" vertical="center" wrapText="1"/>
    </xf>
    <xf numFmtId="4" fontId="65" fillId="0" borderId="24" xfId="0" applyNumberFormat="1" applyFont="1" applyBorder="1" applyAlignment="1">
      <alignment horizontal="center" vertical="center" wrapText="1"/>
    </xf>
    <xf numFmtId="0" fontId="65" fillId="0" borderId="20" xfId="0" applyFont="1" applyBorder="1" applyAlignment="1">
      <alignment horizontal="left" vertical="center" wrapText="1" indent="2"/>
    </xf>
    <xf numFmtId="0" fontId="1" fillId="0" borderId="26" xfId="0" applyFont="1" applyBorder="1" applyAlignment="1">
      <alignment horizontal="left" wrapText="1"/>
    </xf>
    <xf numFmtId="0" fontId="20" fillId="0" borderId="20" xfId="42" applyFont="1" applyBorder="1" applyAlignment="1">
      <alignment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 quotePrefix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 horizontal="left" wrapText="1"/>
    </xf>
    <xf numFmtId="4" fontId="65" fillId="0" borderId="21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65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4" fontId="65" fillId="0" borderId="20" xfId="0" applyNumberFormat="1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21" xfId="0" applyNumberFormat="1" applyFont="1" applyBorder="1" applyAlignment="1">
      <alignment horizontal="center" vertical="center" wrapText="1"/>
    </xf>
    <xf numFmtId="4" fontId="65" fillId="0" borderId="24" xfId="0" applyNumberFormat="1" applyFont="1" applyBorder="1" applyAlignment="1">
      <alignment horizontal="center" vertical="center" wrapText="1"/>
    </xf>
    <xf numFmtId="0" fontId="65" fillId="0" borderId="20" xfId="0" applyFont="1" applyBorder="1" applyAlignment="1">
      <alignment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4" fontId="65" fillId="33" borderId="20" xfId="0" applyNumberFormat="1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65" fillId="33" borderId="20" xfId="0" applyNumberFormat="1" applyFont="1" applyFill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24" xfId="0" applyNumberFormat="1" applyFont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" fillId="0" borderId="0" xfId="53" applyFont="1">
      <alignment/>
      <protection/>
    </xf>
    <xf numFmtId="0" fontId="20" fillId="0" borderId="0" xfId="53" applyFont="1">
      <alignment/>
      <protection/>
    </xf>
    <xf numFmtId="0" fontId="65" fillId="0" borderId="20" xfId="0" applyFont="1" applyBorder="1" applyAlignment="1">
      <alignment vertical="center" wrapText="1"/>
    </xf>
    <xf numFmtId="0" fontId="2" fillId="33" borderId="0" xfId="0" applyFont="1" applyFill="1" applyAlignment="1">
      <alignment/>
    </xf>
    <xf numFmtId="0" fontId="65" fillId="0" borderId="20" xfId="0" applyFont="1" applyBorder="1" applyAlignment="1">
      <alignment vertical="center" wrapText="1"/>
    </xf>
    <xf numFmtId="4" fontId="65" fillId="33" borderId="20" xfId="0" applyNumberFormat="1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vertical="center" wrapText="1"/>
    </xf>
    <xf numFmtId="4" fontId="65" fillId="33" borderId="20" xfId="0" applyNumberFormat="1" applyFont="1" applyFill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2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0" fontId="13" fillId="0" borderId="0" xfId="53" applyFont="1" applyFill="1" applyAlignment="1">
      <alignment/>
      <protection/>
    </xf>
    <xf numFmtId="0" fontId="13" fillId="0" borderId="0" xfId="53" applyFont="1" applyFill="1" applyAlignment="1">
      <alignment horizontal="right"/>
      <protection/>
    </xf>
    <xf numFmtId="0" fontId="13" fillId="0" borderId="0" xfId="53" applyFont="1" applyFill="1" applyBorder="1">
      <alignment/>
      <protection/>
    </xf>
    <xf numFmtId="0" fontId="13" fillId="0" borderId="0" xfId="53" applyFont="1" applyFill="1">
      <alignment/>
      <protection/>
    </xf>
    <xf numFmtId="4" fontId="65" fillId="0" borderId="20" xfId="0" applyNumberFormat="1" applyFont="1" applyBorder="1" applyAlignment="1">
      <alignment horizontal="center" vertical="center" wrapText="1"/>
    </xf>
    <xf numFmtId="4" fontId="65" fillId="33" borderId="20" xfId="0" applyNumberFormat="1" applyFont="1" applyFill="1" applyBorder="1" applyAlignment="1">
      <alignment horizontal="center" vertical="center" wrapText="1"/>
    </xf>
    <xf numFmtId="0" fontId="13" fillId="0" borderId="0" xfId="53" applyFont="1" applyAlignment="1">
      <alignment vertical="top" wrapText="1"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4" fillId="0" borderId="0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wrapText="1"/>
      <protection/>
    </xf>
    <xf numFmtId="0" fontId="13" fillId="0" borderId="0" xfId="53" applyFont="1" applyBorder="1" applyAlignment="1">
      <alignment horizontal="right" wrapText="1"/>
      <protection/>
    </xf>
    <xf numFmtId="0" fontId="13" fillId="0" borderId="0" xfId="53" applyFont="1" applyBorder="1" applyAlignment="1">
      <alignment horizontal="center"/>
      <protection/>
    </xf>
    <xf numFmtId="0" fontId="13" fillId="0" borderId="26" xfId="53" applyFont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14" fontId="13" fillId="0" borderId="26" xfId="53" applyNumberFormat="1" applyFont="1" applyFill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13" fillId="0" borderId="26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left"/>
      <protection/>
    </xf>
    <xf numFmtId="0" fontId="13" fillId="0" borderId="29" xfId="53" applyFont="1" applyBorder="1" applyAlignment="1">
      <alignment horizontal="center" vertical="center"/>
      <protection/>
    </xf>
    <xf numFmtId="0" fontId="13" fillId="0" borderId="30" xfId="53" applyFont="1" applyBorder="1" applyAlignment="1">
      <alignment horizontal="center" vertical="center"/>
      <protection/>
    </xf>
    <xf numFmtId="0" fontId="13" fillId="0" borderId="0" xfId="53" applyFont="1" applyAlignment="1">
      <alignment horizontal="left"/>
      <protection/>
    </xf>
    <xf numFmtId="0" fontId="13" fillId="0" borderId="27" xfId="53" applyFont="1" applyBorder="1" applyAlignment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16" fillId="0" borderId="0" xfId="53" applyFont="1" applyBorder="1" applyAlignment="1">
      <alignment horizontal="center"/>
      <protection/>
    </xf>
    <xf numFmtId="0" fontId="16" fillId="0" borderId="0" xfId="53" applyFont="1" applyBorder="1" applyAlignment="1">
      <alignment horizontal="left" wrapText="1"/>
      <protection/>
    </xf>
    <xf numFmtId="0" fontId="16" fillId="0" borderId="0" xfId="53" applyFont="1" applyBorder="1" applyAlignment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34" borderId="0" xfId="0" applyFont="1" applyFill="1" applyBorder="1" applyAlignment="1">
      <alignment horizontal="justify" vertical="center" wrapText="1"/>
    </xf>
    <xf numFmtId="0" fontId="13" fillId="0" borderId="0" xfId="54" applyFont="1" applyBorder="1" applyAlignment="1">
      <alignment horizontal="justify" wrapText="1"/>
      <protection/>
    </xf>
    <xf numFmtId="0" fontId="13" fillId="0" borderId="0" xfId="53" applyFont="1" applyBorder="1" applyAlignment="1">
      <alignment horizontal="justify" vertical="top" wrapText="1"/>
      <protection/>
    </xf>
    <xf numFmtId="0" fontId="18" fillId="0" borderId="0" xfId="0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43" fillId="0" borderId="0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13" fillId="0" borderId="2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0" borderId="3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 vertical="top"/>
    </xf>
    <xf numFmtId="4" fontId="65" fillId="33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5" fillId="0" borderId="20" xfId="0" applyFont="1" applyBorder="1" applyAlignment="1">
      <alignment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21" xfId="0" applyNumberFormat="1" applyFont="1" applyBorder="1" applyAlignment="1">
      <alignment horizontal="center" vertical="center" wrapText="1"/>
    </xf>
    <xf numFmtId="4" fontId="65" fillId="0" borderId="24" xfId="0" applyNumberFormat="1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20" fillId="0" borderId="2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6" fillId="0" borderId="2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left"/>
    </xf>
    <xf numFmtId="2" fontId="6" fillId="0" borderId="3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wrapText="1"/>
    </xf>
    <xf numFmtId="0" fontId="6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left" wrapText="1"/>
    </xf>
    <xf numFmtId="0" fontId="5" fillId="0" borderId="34" xfId="0" applyNumberFormat="1" applyFont="1" applyBorder="1" applyAlignment="1">
      <alignment horizontal="center" vertical="top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 vertical="top"/>
    </xf>
    <xf numFmtId="0" fontId="6" fillId="0" borderId="35" xfId="0" applyNumberFormat="1" applyFont="1" applyBorder="1" applyAlignment="1">
      <alignment horizontal="center" wrapText="1"/>
    </xf>
    <xf numFmtId="0" fontId="6" fillId="0" borderId="34" xfId="0" applyNumberFormat="1" applyFont="1" applyBorder="1" applyAlignment="1">
      <alignment horizontal="center" wrapText="1"/>
    </xf>
    <xf numFmtId="0" fontId="6" fillId="0" borderId="25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0" fontId="6" fillId="0" borderId="31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left" wrapText="1"/>
    </xf>
    <xf numFmtId="0" fontId="6" fillId="0" borderId="31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0" fontId="5" fillId="0" borderId="34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/>
    </xf>
    <xf numFmtId="0" fontId="6" fillId="0" borderId="34" xfId="0" applyNumberFormat="1" applyFont="1" applyBorder="1" applyAlignment="1">
      <alignment horizontal="center" vertical="top"/>
    </xf>
    <xf numFmtId="49" fontId="10" fillId="0" borderId="3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517A33BE09DCB7C269170A441E38D21075FA8955CC4FB508D3AEE8844C17C40A755A61F4B8OFQ9H" TargetMode="External" /><Relationship Id="rId2" Type="http://schemas.openxmlformats.org/officeDocument/2006/relationships/hyperlink" Target="consultantplus://offline/ref=CC517A33BE09DCB7C269170A441E38D21075FA8955CC4FB508D3AEE884O4Q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517A33BE09DCB7C269170A441E38D21075FA8955CC4FB508D3AEE8844C17C40A755A61F4B8OFQ9H" TargetMode="External" /><Relationship Id="rId2" Type="http://schemas.openxmlformats.org/officeDocument/2006/relationships/hyperlink" Target="consultantplus://offline/ref=CC517A33BE09DCB7C269170A441E38D21075FA8955CC4FB508D3AEE884O4QC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517A33BE09DCB7C269170A441E38D21075FA8955CC4FB508D3AEE8844C17C40A755A61F4B8OFQ9H" TargetMode="External" /><Relationship Id="rId2" Type="http://schemas.openxmlformats.org/officeDocument/2006/relationships/hyperlink" Target="consultantplus://offline/ref=CC517A33BE09DCB7C269170A441E38D21075FA8955CC4FB508D3AEE884O4QCH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6C0299976E93AF652AD82378E44BD35262ACA919197603C2B5B2C3B07UEqCH" TargetMode="External" /><Relationship Id="rId2" Type="http://schemas.openxmlformats.org/officeDocument/2006/relationships/hyperlink" Target="consultantplus://offline/ref=F6C0299976E93AF652AD82378E44BD35262BCB93939F603C2B5B2C3B07UEqC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workbookViewId="0" topLeftCell="A19">
      <selection activeCell="A5" sqref="A5"/>
    </sheetView>
  </sheetViews>
  <sheetFormatPr defaultColWidth="5.875" defaultRowHeight="12.75"/>
  <cols>
    <col min="1" max="2" width="6.625" style="52" customWidth="1"/>
    <col min="3" max="13" width="5.875" style="52" customWidth="1"/>
    <col min="14" max="14" width="12.75390625" style="52" customWidth="1"/>
    <col min="15" max="15" width="7.00390625" style="52" customWidth="1"/>
    <col min="16" max="16384" width="5.875" style="52" customWidth="1"/>
  </cols>
  <sheetData>
    <row r="1" spans="1:15" ht="26.25" customHeight="1">
      <c r="A1" s="144" t="s">
        <v>120</v>
      </c>
      <c r="B1" s="144"/>
      <c r="C1" s="144"/>
      <c r="D1" s="144"/>
      <c r="E1" s="144"/>
      <c r="F1" s="144"/>
      <c r="G1" s="144"/>
      <c r="H1" s="53"/>
      <c r="I1" s="145" t="s">
        <v>8</v>
      </c>
      <c r="J1" s="145"/>
      <c r="K1" s="145"/>
      <c r="L1" s="145"/>
      <c r="M1" s="145"/>
      <c r="N1" s="145"/>
      <c r="O1" s="145"/>
    </row>
    <row r="2" spans="1:15" ht="77.25" customHeight="1">
      <c r="A2" s="147" t="s">
        <v>218</v>
      </c>
      <c r="B2" s="147"/>
      <c r="C2" s="147"/>
      <c r="D2" s="147"/>
      <c r="E2" s="147"/>
      <c r="F2" s="147"/>
      <c r="G2" s="147"/>
      <c r="I2" s="148" t="s">
        <v>213</v>
      </c>
      <c r="J2" s="148"/>
      <c r="K2" s="148"/>
      <c r="L2" s="148"/>
      <c r="M2" s="148"/>
      <c r="N2" s="148"/>
      <c r="O2" s="148"/>
    </row>
    <row r="3" spans="1:15" s="53" customFormat="1" ht="15.75">
      <c r="A3" s="144" t="s">
        <v>219</v>
      </c>
      <c r="B3" s="144"/>
      <c r="C3" s="144"/>
      <c r="D3" s="144"/>
      <c r="E3" s="144"/>
      <c r="F3" s="144"/>
      <c r="G3" s="144"/>
      <c r="I3" s="145" t="s">
        <v>214</v>
      </c>
      <c r="J3" s="145"/>
      <c r="K3" s="145"/>
      <c r="L3" s="145"/>
      <c r="M3" s="145"/>
      <c r="N3" s="145"/>
      <c r="O3" s="145"/>
    </row>
    <row r="4" spans="1:15" s="53" customFormat="1" ht="15.75">
      <c r="A4" s="144" t="s">
        <v>234</v>
      </c>
      <c r="B4" s="144"/>
      <c r="C4" s="144"/>
      <c r="D4" s="144"/>
      <c r="E4" s="144"/>
      <c r="F4" s="144"/>
      <c r="G4" s="144"/>
      <c r="I4" s="145" t="s">
        <v>233</v>
      </c>
      <c r="J4" s="145"/>
      <c r="K4" s="145"/>
      <c r="L4" s="145"/>
      <c r="M4" s="145"/>
      <c r="N4" s="145"/>
      <c r="O4" s="145"/>
    </row>
    <row r="8" spans="1:15" s="55" customFormat="1" ht="15.75">
      <c r="A8" s="146" t="s">
        <v>126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55" customFormat="1" ht="15.75">
      <c r="A9" s="146" t="s">
        <v>191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5" s="55" customFormat="1" ht="15.75">
      <c r="A10" s="54"/>
      <c r="B10" s="54"/>
      <c r="C10" s="54"/>
      <c r="D10" s="146"/>
      <c r="E10" s="146"/>
      <c r="F10" s="146"/>
      <c r="G10" s="146"/>
      <c r="H10" s="146"/>
      <c r="I10" s="146"/>
      <c r="J10" s="146"/>
      <c r="K10" s="146"/>
      <c r="L10" s="146"/>
      <c r="M10" s="54"/>
      <c r="N10" s="54"/>
      <c r="O10" s="54"/>
    </row>
    <row r="11" spans="14:15" s="53" customFormat="1" ht="15.75">
      <c r="N11" s="149" t="s">
        <v>9</v>
      </c>
      <c r="O11" s="149"/>
    </row>
    <row r="12" spans="5:15" s="53" customFormat="1" ht="21.75" customHeight="1">
      <c r="E12" s="153" t="s">
        <v>202</v>
      </c>
      <c r="F12" s="153"/>
      <c r="G12" s="153"/>
      <c r="H12" s="153"/>
      <c r="K12" s="56" t="s">
        <v>20</v>
      </c>
      <c r="L12" s="57"/>
      <c r="N12" s="150">
        <v>501016</v>
      </c>
      <c r="O12" s="150"/>
    </row>
    <row r="13" spans="4:15" s="53" customFormat="1" ht="21.75" customHeight="1">
      <c r="D13" s="151" t="s">
        <v>226</v>
      </c>
      <c r="E13" s="151"/>
      <c r="F13" s="151"/>
      <c r="G13" s="151"/>
      <c r="H13" s="151"/>
      <c r="I13" s="151"/>
      <c r="J13" s="137"/>
      <c r="K13" s="138" t="s">
        <v>10</v>
      </c>
      <c r="L13" s="139"/>
      <c r="M13" s="140"/>
      <c r="N13" s="152">
        <v>43463</v>
      </c>
      <c r="O13" s="152"/>
    </row>
    <row r="14" spans="12:15" s="53" customFormat="1" ht="12.75" customHeight="1">
      <c r="L14" s="57"/>
      <c r="N14" s="154"/>
      <c r="O14" s="154"/>
    </row>
    <row r="15" spans="11:15" s="53" customFormat="1" ht="21.75" customHeight="1">
      <c r="K15" s="53" t="s">
        <v>211</v>
      </c>
      <c r="L15" s="57"/>
      <c r="N15" s="150">
        <v>43128911</v>
      </c>
      <c r="O15" s="150"/>
    </row>
    <row r="16" spans="1:15" s="53" customFormat="1" ht="12.75" customHeight="1">
      <c r="A16" s="155" t="s">
        <v>127</v>
      </c>
      <c r="B16" s="155"/>
      <c r="C16" s="155"/>
      <c r="D16" s="155"/>
      <c r="E16" s="155"/>
      <c r="F16" s="155"/>
      <c r="G16" s="155"/>
      <c r="H16" s="155"/>
      <c r="I16" s="155"/>
      <c r="J16" s="125"/>
      <c r="N16" s="150"/>
      <c r="O16" s="150"/>
    </row>
    <row r="17" spans="1:15" s="53" customFormat="1" ht="21.75" customHeight="1">
      <c r="A17" s="126" t="s">
        <v>128</v>
      </c>
      <c r="B17" s="126"/>
      <c r="C17" s="126"/>
      <c r="D17" s="126"/>
      <c r="E17" s="126"/>
      <c r="F17" s="126"/>
      <c r="G17" s="126"/>
      <c r="H17" s="126"/>
      <c r="I17" s="126"/>
      <c r="J17" s="125"/>
      <c r="N17" s="159"/>
      <c r="O17" s="159"/>
    </row>
    <row r="18" spans="1:15" s="53" customFormat="1" ht="21.75" customHeight="1">
      <c r="A18" s="126" t="s">
        <v>210</v>
      </c>
      <c r="B18" s="126"/>
      <c r="C18" s="126"/>
      <c r="D18" s="126"/>
      <c r="E18" s="126"/>
      <c r="F18" s="126"/>
      <c r="G18" s="126"/>
      <c r="H18" s="126"/>
      <c r="I18" s="126"/>
      <c r="J18" s="125"/>
      <c r="K18" s="53" t="s">
        <v>212</v>
      </c>
      <c r="N18" s="156">
        <v>383</v>
      </c>
      <c r="O18" s="157"/>
    </row>
    <row r="19" spans="1:15" s="53" customFormat="1" ht="21" customHeight="1">
      <c r="A19" s="126" t="s">
        <v>209</v>
      </c>
      <c r="B19" s="126"/>
      <c r="C19" s="126"/>
      <c r="D19" s="126"/>
      <c r="E19" s="126"/>
      <c r="F19" s="126"/>
      <c r="G19" s="126"/>
      <c r="H19" s="126"/>
      <c r="I19" s="126"/>
      <c r="J19" s="125"/>
      <c r="K19" s="158"/>
      <c r="L19" s="158"/>
      <c r="M19" s="57"/>
      <c r="N19" s="149"/>
      <c r="O19" s="149"/>
    </row>
    <row r="20" s="53" customFormat="1" ht="20.25" customHeight="1">
      <c r="A20" s="58"/>
    </row>
    <row r="21" s="53" customFormat="1" ht="15.75"/>
    <row r="22" spans="1:7" s="53" customFormat="1" ht="15.75">
      <c r="A22" s="53" t="s">
        <v>129</v>
      </c>
      <c r="C22" s="161" t="s">
        <v>176</v>
      </c>
      <c r="D22" s="161"/>
      <c r="E22" s="161"/>
      <c r="F22" s="161"/>
      <c r="G22" s="161"/>
    </row>
    <row r="23" s="53" customFormat="1" ht="15.75"/>
    <row r="24" s="53" customFormat="1" ht="15.75">
      <c r="A24" s="53" t="s">
        <v>13</v>
      </c>
    </row>
    <row r="25" s="53" customFormat="1" ht="15.75"/>
    <row r="26" s="53" customFormat="1" ht="15.75">
      <c r="A26" s="53" t="s">
        <v>130</v>
      </c>
    </row>
    <row r="27" spans="1:13" s="53" customFormat="1" ht="30.75" customHeight="1">
      <c r="A27" s="162" t="s">
        <v>131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</row>
    <row r="28" s="53" customFormat="1" ht="15.75"/>
    <row r="29" s="53" customFormat="1" ht="15.75"/>
    <row r="30" s="53" customFormat="1" ht="15.75">
      <c r="A30" s="53" t="s">
        <v>132</v>
      </c>
    </row>
    <row r="31" spans="1:15" s="53" customFormat="1" ht="5.25" customHeight="1">
      <c r="A31" s="163" t="s">
        <v>161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</row>
    <row r="32" spans="1:15" s="53" customFormat="1" ht="15.7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</row>
    <row r="33" s="53" customFormat="1" ht="21" customHeight="1"/>
    <row r="34" spans="1:15" s="59" customFormat="1" ht="15" customHeight="1">
      <c r="A34" s="164" t="s">
        <v>133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</row>
    <row r="35" spans="1:15" s="59" customFormat="1" ht="49.5" customHeight="1">
      <c r="A35" s="164" t="s">
        <v>229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</row>
    <row r="36" spans="1:9" s="60" customFormat="1" ht="12.75" customHeight="1">
      <c r="A36" s="165"/>
      <c r="B36" s="165"/>
      <c r="C36" s="165"/>
      <c r="D36" s="165"/>
      <c r="E36" s="165"/>
      <c r="F36" s="165"/>
      <c r="G36" s="165"/>
      <c r="H36" s="165"/>
      <c r="I36" s="165"/>
    </row>
    <row r="37" s="60" customFormat="1" ht="6" customHeight="1"/>
    <row r="38" spans="1:15" s="61" customFormat="1" ht="18" customHeight="1">
      <c r="A38" s="167" t="s">
        <v>134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</row>
    <row r="39" spans="1:15" s="61" customFormat="1" ht="32.25" customHeight="1">
      <c r="A39" s="168" t="s">
        <v>230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5" s="61" customFormat="1" ht="1.5" customHeight="1">
      <c r="A40" s="169" t="s">
        <v>135</v>
      </c>
      <c r="B40" s="169"/>
      <c r="C40" s="169"/>
      <c r="D40" s="169"/>
      <c r="E40" s="169"/>
      <c r="F40" s="169"/>
      <c r="G40" s="169"/>
      <c r="H40" s="169"/>
      <c r="I40" s="169"/>
      <c r="J40" s="62"/>
      <c r="K40" s="62"/>
      <c r="L40" s="62"/>
      <c r="M40" s="62"/>
      <c r="N40" s="62"/>
      <c r="O40" s="62"/>
    </row>
    <row r="41" spans="1:15" s="61" customFormat="1" ht="49.5" customHeight="1">
      <c r="A41" s="171" t="s">
        <v>162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</row>
    <row r="42" spans="1:15" s="61" customFormat="1" ht="69" customHeight="1">
      <c r="A42" s="166" t="s">
        <v>163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</row>
    <row r="43" spans="1:15" s="60" customFormat="1" ht="49.5" customHeight="1">
      <c r="A43" s="166" t="s">
        <v>164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s="60" customFormat="1" ht="36.75" customHeight="1">
      <c r="A44" s="166" t="s">
        <v>165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15" s="60" customFormat="1" ht="22.5" customHeight="1">
      <c r="A45" s="160" t="s">
        <v>136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56" ht="9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5" s="60" customFormat="1" ht="24" customHeight="1">
      <c r="A47" s="166" t="s">
        <v>137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</row>
    <row r="48" spans="1:15" s="60" customFormat="1" ht="16.5" customHeight="1">
      <c r="A48" s="166" t="s">
        <v>231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</row>
    <row r="49" s="143" customFormat="1" ht="48" customHeight="1">
      <c r="A49" s="143" t="s">
        <v>232</v>
      </c>
    </row>
    <row r="50" spans="1:15" ht="67.5" customHeight="1">
      <c r="A50" s="170" t="s">
        <v>138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</row>
    <row r="51" ht="44.25" customHeight="1"/>
  </sheetData>
  <sheetProtection/>
  <mergeCells count="41">
    <mergeCell ref="A47:O47"/>
    <mergeCell ref="A38:O38"/>
    <mergeCell ref="A39:O39"/>
    <mergeCell ref="A40:I40"/>
    <mergeCell ref="A48:O48"/>
    <mergeCell ref="A50:O50"/>
    <mergeCell ref="A41:O41"/>
    <mergeCell ref="A42:O42"/>
    <mergeCell ref="A43:O43"/>
    <mergeCell ref="A44:O44"/>
    <mergeCell ref="A45:O45"/>
    <mergeCell ref="C22:G22"/>
    <mergeCell ref="A27:M27"/>
    <mergeCell ref="A31:O32"/>
    <mergeCell ref="A34:O34"/>
    <mergeCell ref="A35:O35"/>
    <mergeCell ref="A36:I36"/>
    <mergeCell ref="N14:O14"/>
    <mergeCell ref="N15:O16"/>
    <mergeCell ref="A16:I16"/>
    <mergeCell ref="N18:O18"/>
    <mergeCell ref="K19:L19"/>
    <mergeCell ref="N19:O19"/>
    <mergeCell ref="N17:O17"/>
    <mergeCell ref="A9:O9"/>
    <mergeCell ref="D10:L10"/>
    <mergeCell ref="N11:O11"/>
    <mergeCell ref="N12:O12"/>
    <mergeCell ref="D13:I13"/>
    <mergeCell ref="N13:O13"/>
    <mergeCell ref="E12:H12"/>
    <mergeCell ref="A49:IV49"/>
    <mergeCell ref="A4:G4"/>
    <mergeCell ref="I4:O4"/>
    <mergeCell ref="A8:O8"/>
    <mergeCell ref="A1:G1"/>
    <mergeCell ref="I1:O1"/>
    <mergeCell ref="A2:G2"/>
    <mergeCell ref="I2:O2"/>
    <mergeCell ref="A3:G3"/>
    <mergeCell ref="I3:O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33"/>
  <sheetViews>
    <sheetView view="pageBreakPreview" zoomScale="91" zoomScaleSheetLayoutView="91" workbookViewId="0" topLeftCell="B1">
      <selection activeCell="BU28" sqref="BU28:DD28"/>
    </sheetView>
  </sheetViews>
  <sheetFormatPr defaultColWidth="0.875" defaultRowHeight="12.75"/>
  <cols>
    <col min="1" max="1" width="0.875" style="1" hidden="1" customWidth="1"/>
    <col min="2" max="71" width="0.875" style="1" customWidth="1"/>
    <col min="72" max="72" width="27.25390625" style="1" customWidth="1"/>
    <col min="73" max="73" width="6.125" style="1" customWidth="1"/>
    <col min="74" max="79" width="0.875" style="1" customWidth="1"/>
    <col min="80" max="80" width="1.00390625" style="1" customWidth="1"/>
    <col min="81" max="81" width="10.125" style="1" customWidth="1"/>
    <col min="82" max="82" width="0.37109375" style="1" hidden="1" customWidth="1"/>
    <col min="83" max="93" width="0.875" style="1" hidden="1" customWidth="1"/>
    <col min="94" max="94" width="0.6171875" style="1" hidden="1" customWidth="1"/>
    <col min="95" max="124" width="0.875" style="1" hidden="1" customWidth="1"/>
    <col min="125" max="125" width="18.875" style="1" hidden="1" customWidth="1"/>
    <col min="126" max="126" width="2.00390625" style="1" hidden="1" customWidth="1"/>
    <col min="127" max="127" width="33.75390625" style="1" hidden="1" customWidth="1"/>
    <col min="128" max="128" width="19.875" style="1" hidden="1" customWidth="1"/>
    <col min="129" max="129" width="1.37890625" style="1" customWidth="1"/>
    <col min="130" max="130" width="1.00390625" style="1" customWidth="1"/>
    <col min="131" max="16384" width="0.875" style="1" customWidth="1"/>
  </cols>
  <sheetData>
    <row r="1" spans="2:81" ht="36" customHeight="1"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</row>
    <row r="2" spans="1:108" ht="27.75" customHeight="1">
      <c r="A2" s="174" t="s">
        <v>141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</row>
    <row r="3" spans="1:127" ht="27.75" customHeight="1">
      <c r="A3" s="51"/>
      <c r="B3" s="174" t="s">
        <v>208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</row>
    <row r="4" spans="1:108" ht="18" customHeight="1">
      <c r="A4" s="188" t="s">
        <v>227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</row>
    <row r="5" spans="1:108" ht="15.7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27" s="2" customFormat="1" ht="21.75" customHeight="1">
      <c r="A6" s="181" t="s">
        <v>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 t="s">
        <v>54</v>
      </c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6"/>
    </row>
    <row r="7" spans="1:127" s="3" customFormat="1" ht="15.75" customHeight="1">
      <c r="A7" s="182" t="s">
        <v>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5">
        <v>85613</v>
      </c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8"/>
    </row>
    <row r="8" spans="1:127" ht="17.25" customHeight="1">
      <c r="A8" s="183" t="s">
        <v>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80"/>
    </row>
    <row r="9" spans="1:127" ht="29.25" customHeight="1">
      <c r="A9" s="65"/>
      <c r="B9" s="183" t="s">
        <v>14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4">
        <v>23823.7</v>
      </c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80"/>
    </row>
    <row r="10" spans="1:127" ht="27" customHeight="1">
      <c r="A10" s="65"/>
      <c r="B10" s="190" t="s">
        <v>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80"/>
    </row>
    <row r="11" spans="1:127" ht="33" customHeight="1">
      <c r="A11" s="65"/>
      <c r="B11" s="183" t="s">
        <v>63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4">
        <v>23823.7</v>
      </c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7"/>
    </row>
    <row r="12" spans="1:127" ht="30.75" customHeight="1">
      <c r="A12" s="65"/>
      <c r="B12" s="183" t="s">
        <v>65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4">
        <v>0</v>
      </c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7"/>
    </row>
    <row r="13" spans="1:127" ht="32.25" customHeight="1">
      <c r="A13" s="65"/>
      <c r="B13" s="183" t="s">
        <v>64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4">
        <v>0</v>
      </c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7"/>
    </row>
    <row r="14" spans="1:127" s="2" customFormat="1" ht="22.5" customHeight="1">
      <c r="A14" s="65"/>
      <c r="B14" s="183" t="s">
        <v>24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4">
        <v>15750.5</v>
      </c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7"/>
    </row>
    <row r="15" spans="1:127" ht="21" customHeight="1">
      <c r="A15" s="65"/>
      <c r="B15" s="183" t="s">
        <v>15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72">
        <v>10716.3</v>
      </c>
      <c r="BV15" s="173"/>
      <c r="BW15" s="173"/>
      <c r="BX15" s="173"/>
      <c r="BY15" s="173"/>
      <c r="BZ15" s="173"/>
      <c r="CA15" s="173"/>
      <c r="CB15" s="173"/>
      <c r="CC15" s="17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4"/>
    </row>
    <row r="16" spans="1:127" ht="23.25" customHeight="1">
      <c r="A16" s="65"/>
      <c r="B16" s="190" t="s">
        <v>5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7"/>
    </row>
    <row r="17" spans="1:127" s="2" customFormat="1" ht="23.25" customHeight="1">
      <c r="A17" s="65"/>
      <c r="B17" s="183" t="s">
        <v>18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4">
        <v>8947.6</v>
      </c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7"/>
    </row>
    <row r="18" spans="1:127" s="2" customFormat="1" ht="18" customHeight="1">
      <c r="A18" s="65"/>
      <c r="B18" s="183" t="s">
        <v>19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4">
        <v>4199.3</v>
      </c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7"/>
    </row>
    <row r="19" spans="1:127" s="3" customFormat="1" ht="19.5" customHeight="1">
      <c r="A19" s="64"/>
      <c r="B19" s="182" t="s">
        <v>22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5">
        <v>300432</v>
      </c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8"/>
    </row>
    <row r="20" spans="1:127" ht="18.75" customHeight="1">
      <c r="A20" s="65"/>
      <c r="B20" s="183" t="s">
        <v>1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7"/>
    </row>
    <row r="21" spans="1:127" s="2" customFormat="1" ht="19.5" customHeight="1">
      <c r="A21" s="65"/>
      <c r="B21" s="183" t="s">
        <v>55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4">
        <v>0</v>
      </c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7"/>
    </row>
    <row r="22" spans="1:127" s="2" customFormat="1" ht="24" customHeight="1">
      <c r="A22" s="65"/>
      <c r="B22" s="190" t="s">
        <v>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7"/>
    </row>
    <row r="23" spans="1:127" s="2" customFormat="1" ht="22.5" customHeight="1">
      <c r="A23" s="65"/>
      <c r="B23" s="183" t="s">
        <v>56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4">
        <v>0</v>
      </c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7"/>
    </row>
    <row r="24" spans="1:127" s="2" customFormat="1" ht="33" customHeight="1">
      <c r="A24" s="65"/>
      <c r="B24" s="195" t="s">
        <v>57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7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7"/>
    </row>
    <row r="25" spans="1:127" s="2" customFormat="1" ht="20.25" customHeight="1">
      <c r="A25" s="65"/>
      <c r="B25" s="183" t="s">
        <v>58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4">
        <v>0</v>
      </c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7"/>
    </row>
    <row r="26" spans="1:127" s="2" customFormat="1" ht="21" customHeight="1">
      <c r="A26" s="65"/>
      <c r="B26" s="183" t="s">
        <v>59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4">
        <v>298220.1</v>
      </c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7"/>
    </row>
    <row r="27" spans="1:127" s="2" customFormat="1" ht="20.25" customHeight="1">
      <c r="A27" s="65"/>
      <c r="B27" s="190" t="s">
        <v>60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84">
        <v>1444.7</v>
      </c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7"/>
    </row>
    <row r="28" spans="1:127" s="3" customFormat="1" ht="21" customHeight="1">
      <c r="A28" s="64"/>
      <c r="B28" s="192" t="s">
        <v>23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4"/>
      <c r="BU28" s="185">
        <v>0</v>
      </c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8"/>
    </row>
    <row r="29" spans="1:127" ht="20.25" customHeight="1">
      <c r="A29" s="65"/>
      <c r="B29" s="183" t="s">
        <v>1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7"/>
    </row>
    <row r="30" spans="1:127" s="2" customFormat="1" ht="19.5" customHeight="1">
      <c r="A30" s="65"/>
      <c r="B30" s="183" t="s">
        <v>61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4">
        <v>0</v>
      </c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7"/>
    </row>
    <row r="31" spans="1:127" s="2" customFormat="1" ht="21.75" customHeight="1">
      <c r="A31" s="65"/>
      <c r="B31" s="183" t="s">
        <v>62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4">
        <v>0</v>
      </c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7"/>
    </row>
    <row r="32" spans="1:127" s="2" customFormat="1" ht="18" customHeight="1">
      <c r="A32" s="65"/>
      <c r="B32" s="183" t="s">
        <v>5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7"/>
    </row>
    <row r="33" spans="1:127" s="2" customFormat="1" ht="18" customHeight="1">
      <c r="A33" s="65"/>
      <c r="B33" s="183" t="s">
        <v>66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4">
        <v>0</v>
      </c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7"/>
    </row>
  </sheetData>
  <sheetProtection/>
  <mergeCells count="88">
    <mergeCell ref="B29:BT29"/>
    <mergeCell ref="B20:BT20"/>
    <mergeCell ref="B24:BT24"/>
    <mergeCell ref="B23:BT23"/>
    <mergeCell ref="BU25:DD25"/>
    <mergeCell ref="B22:BT22"/>
    <mergeCell ref="B21:BT21"/>
    <mergeCell ref="B26:BT26"/>
    <mergeCell ref="B1:CC1"/>
    <mergeCell ref="B33:BT33"/>
    <mergeCell ref="B30:BT30"/>
    <mergeCell ref="B32:BT32"/>
    <mergeCell ref="B28:BT28"/>
    <mergeCell ref="B31:BT31"/>
    <mergeCell ref="B16:BT16"/>
    <mergeCell ref="B25:BT25"/>
    <mergeCell ref="B19:BT19"/>
    <mergeCell ref="B27:BT27"/>
    <mergeCell ref="BU16:DD16"/>
    <mergeCell ref="BU20:DD20"/>
    <mergeCell ref="BU19:DD19"/>
    <mergeCell ref="B10:BT10"/>
    <mergeCell ref="B18:BT18"/>
    <mergeCell ref="B13:BT13"/>
    <mergeCell ref="B15:BT15"/>
    <mergeCell ref="B12:BT12"/>
    <mergeCell ref="B14:BT14"/>
    <mergeCell ref="B17:BT17"/>
    <mergeCell ref="BU18:DD18"/>
    <mergeCell ref="BU12:DD12"/>
    <mergeCell ref="BU30:DD30"/>
    <mergeCell ref="BU14:DD14"/>
    <mergeCell ref="BU29:DD29"/>
    <mergeCell ref="BU28:DD28"/>
    <mergeCell ref="BU22:DD22"/>
    <mergeCell ref="BU24:DD24"/>
    <mergeCell ref="BU23:DD23"/>
    <mergeCell ref="BU17:DD17"/>
    <mergeCell ref="A2:DD2"/>
    <mergeCell ref="B9:BT9"/>
    <mergeCell ref="B11:BT11"/>
    <mergeCell ref="BU6:DD6"/>
    <mergeCell ref="BU21:DD21"/>
    <mergeCell ref="A4:CD4"/>
    <mergeCell ref="A5:CD5"/>
    <mergeCell ref="BU10:DD10"/>
    <mergeCell ref="BU11:DD11"/>
    <mergeCell ref="BU8:DD8"/>
    <mergeCell ref="BU33:DD33"/>
    <mergeCell ref="BU32:DD32"/>
    <mergeCell ref="BU27:DD27"/>
    <mergeCell ref="BU26:DD26"/>
    <mergeCell ref="BU31:DD31"/>
    <mergeCell ref="DE30:DW30"/>
    <mergeCell ref="DE31:DW31"/>
    <mergeCell ref="DE32:DW32"/>
    <mergeCell ref="DE33:DW33"/>
    <mergeCell ref="DE28:DW28"/>
    <mergeCell ref="DE29:DW29"/>
    <mergeCell ref="DE22:DW22"/>
    <mergeCell ref="DE23:DW23"/>
    <mergeCell ref="DE24:DW24"/>
    <mergeCell ref="DE25:DW25"/>
    <mergeCell ref="DE26:DW26"/>
    <mergeCell ref="DE27:DW27"/>
    <mergeCell ref="DE16:DW16"/>
    <mergeCell ref="DE17:DW17"/>
    <mergeCell ref="DE18:DW18"/>
    <mergeCell ref="DE19:DW19"/>
    <mergeCell ref="DE20:DW20"/>
    <mergeCell ref="DE21:DW21"/>
    <mergeCell ref="BU7:DD7"/>
    <mergeCell ref="DE10:DW10"/>
    <mergeCell ref="DE11:DW11"/>
    <mergeCell ref="DE12:DW12"/>
    <mergeCell ref="DE13:DW13"/>
    <mergeCell ref="DE14:DW14"/>
    <mergeCell ref="BU13:DD13"/>
    <mergeCell ref="BU15:CC15"/>
    <mergeCell ref="B3:DW3"/>
    <mergeCell ref="DE6:DW6"/>
    <mergeCell ref="DE7:DW7"/>
    <mergeCell ref="DE8:DW8"/>
    <mergeCell ref="DE9:DW9"/>
    <mergeCell ref="A6:BT6"/>
    <mergeCell ref="A7:BT7"/>
    <mergeCell ref="A8:BT8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373"/>
  <sheetViews>
    <sheetView view="pageBreakPreview" zoomScaleSheetLayoutView="100" workbookViewId="0" topLeftCell="A34">
      <selection activeCell="D34" sqref="D34"/>
    </sheetView>
  </sheetViews>
  <sheetFormatPr defaultColWidth="8.875" defaultRowHeight="12.75"/>
  <cols>
    <col min="1" max="1" width="31.00390625" style="2" customWidth="1"/>
    <col min="2" max="2" width="9.00390625" style="2" bestFit="1" customWidth="1"/>
    <col min="3" max="3" width="11.25390625" style="2" customWidth="1"/>
    <col min="4" max="4" width="15.625" style="2" customWidth="1"/>
    <col min="5" max="5" width="16.75390625" style="2" customWidth="1"/>
    <col min="6" max="6" width="11.375" style="2" customWidth="1"/>
    <col min="7" max="7" width="13.125" style="2" bestFit="1" customWidth="1"/>
    <col min="8" max="9" width="9.125" style="2" bestFit="1" customWidth="1"/>
    <col min="10" max="10" width="13.875" style="2" customWidth="1"/>
    <col min="11" max="11" width="13.125" style="2" customWidth="1"/>
    <col min="12" max="12" width="11.75390625" style="2" bestFit="1" customWidth="1"/>
    <col min="13" max="13" width="10.00390625" style="2" bestFit="1" customWidth="1"/>
    <col min="14" max="16384" width="8.875" style="2" customWidth="1"/>
  </cols>
  <sheetData>
    <row r="1" spans="1:11" ht="22.5" customHeight="1">
      <c r="A1" s="213" t="s">
        <v>139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33" customHeight="1">
      <c r="A2" s="212" t="s">
        <v>206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5">
      <c r="A3" s="214" t="s">
        <v>225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5" spans="1:11" ht="23.25" customHeight="1">
      <c r="A5" s="207" t="s">
        <v>0</v>
      </c>
      <c r="B5" s="207" t="s">
        <v>67</v>
      </c>
      <c r="C5" s="207" t="s">
        <v>68</v>
      </c>
      <c r="D5" s="207" t="s">
        <v>69</v>
      </c>
      <c r="E5" s="207"/>
      <c r="F5" s="207"/>
      <c r="G5" s="207"/>
      <c r="H5" s="207"/>
      <c r="I5" s="207"/>
      <c r="J5" s="207"/>
      <c r="K5" s="207"/>
    </row>
    <row r="6" spans="1:11" ht="15">
      <c r="A6" s="207"/>
      <c r="B6" s="207"/>
      <c r="C6" s="207"/>
      <c r="D6" s="207" t="s">
        <v>70</v>
      </c>
      <c r="E6" s="207" t="s">
        <v>5</v>
      </c>
      <c r="F6" s="207"/>
      <c r="G6" s="207"/>
      <c r="H6" s="207"/>
      <c r="I6" s="207"/>
      <c r="J6" s="207"/>
      <c r="K6" s="207"/>
    </row>
    <row r="7" spans="1:11" ht="185.25" customHeight="1">
      <c r="A7" s="207"/>
      <c r="B7" s="207"/>
      <c r="C7" s="207"/>
      <c r="D7" s="207"/>
      <c r="E7" s="207" t="s">
        <v>71</v>
      </c>
      <c r="F7" s="207" t="s">
        <v>124</v>
      </c>
      <c r="G7" s="209" t="s">
        <v>72</v>
      </c>
      <c r="H7" s="207" t="s">
        <v>73</v>
      </c>
      <c r="I7" s="207" t="s">
        <v>74</v>
      </c>
      <c r="J7" s="207" t="s">
        <v>75</v>
      </c>
      <c r="K7" s="207"/>
    </row>
    <row r="8" spans="1:11" ht="73.5" customHeight="1" hidden="1">
      <c r="A8" s="207"/>
      <c r="B8" s="207"/>
      <c r="C8" s="207"/>
      <c r="D8" s="207"/>
      <c r="E8" s="207"/>
      <c r="F8" s="207"/>
      <c r="G8" s="209"/>
      <c r="H8" s="207"/>
      <c r="I8" s="207"/>
      <c r="J8" s="67" t="s">
        <v>70</v>
      </c>
      <c r="K8" s="67" t="s">
        <v>76</v>
      </c>
    </row>
    <row r="9" spans="1:11" ht="15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8" t="s">
        <v>125</v>
      </c>
      <c r="G9" s="67">
        <v>6</v>
      </c>
      <c r="H9" s="67">
        <v>7</v>
      </c>
      <c r="I9" s="67">
        <v>8</v>
      </c>
      <c r="J9" s="67">
        <v>9</v>
      </c>
      <c r="K9" s="67">
        <v>10</v>
      </c>
    </row>
    <row r="10" spans="1:11" ht="28.5">
      <c r="A10" s="69" t="s">
        <v>77</v>
      </c>
      <c r="B10" s="70">
        <v>100</v>
      </c>
      <c r="C10" s="70" t="s">
        <v>78</v>
      </c>
      <c r="D10" s="71">
        <f>E10+J10+G10</f>
        <v>107050980.62</v>
      </c>
      <c r="E10" s="71">
        <f>E13</f>
        <v>101393480.62</v>
      </c>
      <c r="F10" s="71">
        <v>0</v>
      </c>
      <c r="G10" s="71">
        <v>4617500</v>
      </c>
      <c r="H10" s="71">
        <v>0</v>
      </c>
      <c r="I10" s="71">
        <v>0</v>
      </c>
      <c r="J10" s="71">
        <f>SUM(J13:J18)</f>
        <v>1040000</v>
      </c>
      <c r="K10" s="71">
        <v>0</v>
      </c>
    </row>
    <row r="11" spans="1:11" ht="14.25" customHeight="1">
      <c r="A11" s="72" t="s">
        <v>5</v>
      </c>
      <c r="B11" s="208">
        <v>110</v>
      </c>
      <c r="C11" s="207" t="s">
        <v>78</v>
      </c>
      <c r="D11" s="204">
        <f>J11</f>
        <v>0</v>
      </c>
      <c r="E11" s="204" t="s">
        <v>78</v>
      </c>
      <c r="F11" s="205">
        <v>0</v>
      </c>
      <c r="G11" s="204" t="s">
        <v>78</v>
      </c>
      <c r="H11" s="204" t="s">
        <v>78</v>
      </c>
      <c r="I11" s="204" t="s">
        <v>78</v>
      </c>
      <c r="J11" s="204">
        <v>0</v>
      </c>
      <c r="K11" s="204" t="s">
        <v>78</v>
      </c>
    </row>
    <row r="12" spans="1:11" ht="14.25" customHeight="1">
      <c r="A12" s="73" t="s">
        <v>79</v>
      </c>
      <c r="B12" s="208"/>
      <c r="C12" s="207"/>
      <c r="D12" s="204"/>
      <c r="E12" s="204"/>
      <c r="F12" s="206"/>
      <c r="G12" s="204"/>
      <c r="H12" s="204"/>
      <c r="I12" s="204"/>
      <c r="J12" s="204"/>
      <c r="K12" s="204"/>
    </row>
    <row r="13" spans="1:11" ht="22.5" customHeight="1">
      <c r="A13" s="127" t="s">
        <v>80</v>
      </c>
      <c r="B13" s="67">
        <v>120</v>
      </c>
      <c r="C13" s="67" t="s">
        <v>78</v>
      </c>
      <c r="D13" s="119">
        <f>E13+J13</f>
        <v>101631997.7</v>
      </c>
      <c r="E13" s="119">
        <f>E19</f>
        <v>101393480.62</v>
      </c>
      <c r="F13" s="75">
        <v>0</v>
      </c>
      <c r="G13" s="75" t="s">
        <v>78</v>
      </c>
      <c r="H13" s="75" t="s">
        <v>78</v>
      </c>
      <c r="I13" s="75">
        <v>0</v>
      </c>
      <c r="J13" s="135">
        <v>238517.08</v>
      </c>
      <c r="K13" s="75">
        <v>0</v>
      </c>
    </row>
    <row r="14" spans="1:11" ht="48.75" customHeight="1">
      <c r="A14" s="74" t="s">
        <v>81</v>
      </c>
      <c r="B14" s="67">
        <v>130</v>
      </c>
      <c r="C14" s="67" t="s">
        <v>78</v>
      </c>
      <c r="D14" s="141">
        <f>E14+J14</f>
        <v>182.92</v>
      </c>
      <c r="E14" s="119">
        <v>0</v>
      </c>
      <c r="F14" s="75"/>
      <c r="G14" s="75" t="s">
        <v>78</v>
      </c>
      <c r="H14" s="75" t="s">
        <v>78</v>
      </c>
      <c r="I14" s="75" t="s">
        <v>78</v>
      </c>
      <c r="J14" s="135">
        <v>182.92</v>
      </c>
      <c r="K14" s="75" t="s">
        <v>78</v>
      </c>
    </row>
    <row r="15" spans="1:11" ht="81.75" customHeight="1">
      <c r="A15" s="74" t="s">
        <v>82</v>
      </c>
      <c r="B15" s="67">
        <v>140</v>
      </c>
      <c r="C15" s="67" t="s">
        <v>78</v>
      </c>
      <c r="D15" s="119">
        <v>0</v>
      </c>
      <c r="E15" s="119" t="s">
        <v>78</v>
      </c>
      <c r="F15" s="75">
        <v>0</v>
      </c>
      <c r="G15" s="75" t="s">
        <v>78</v>
      </c>
      <c r="H15" s="75" t="s">
        <v>78</v>
      </c>
      <c r="I15" s="75" t="s">
        <v>78</v>
      </c>
      <c r="J15" s="135">
        <v>0</v>
      </c>
      <c r="K15" s="75" t="s">
        <v>78</v>
      </c>
    </row>
    <row r="16" spans="1:15" ht="30">
      <c r="A16" s="74" t="s">
        <v>83</v>
      </c>
      <c r="B16" s="67">
        <v>150</v>
      </c>
      <c r="C16" s="67" t="s">
        <v>78</v>
      </c>
      <c r="D16" s="119">
        <f>G16</f>
        <v>4617500</v>
      </c>
      <c r="E16" s="119" t="s">
        <v>78</v>
      </c>
      <c r="F16" s="75">
        <v>0</v>
      </c>
      <c r="G16" s="75">
        <v>4617500</v>
      </c>
      <c r="H16" s="75">
        <v>0</v>
      </c>
      <c r="I16" s="75" t="s">
        <v>78</v>
      </c>
      <c r="J16" s="75">
        <v>750000</v>
      </c>
      <c r="K16" s="75" t="s">
        <v>78</v>
      </c>
      <c r="L16" s="133">
        <v>750000</v>
      </c>
      <c r="M16" s="210" t="s">
        <v>220</v>
      </c>
      <c r="N16" s="211"/>
      <c r="O16" s="211"/>
    </row>
    <row r="17" spans="1:12" ht="15">
      <c r="A17" s="74" t="s">
        <v>84</v>
      </c>
      <c r="B17" s="67">
        <v>160</v>
      </c>
      <c r="C17" s="67" t="s">
        <v>78</v>
      </c>
      <c r="D17" s="119">
        <f>J17</f>
        <v>51300</v>
      </c>
      <c r="E17" s="119" t="s">
        <v>78</v>
      </c>
      <c r="F17" s="75">
        <v>0</v>
      </c>
      <c r="G17" s="75" t="s">
        <v>78</v>
      </c>
      <c r="H17" s="75" t="s">
        <v>78</v>
      </c>
      <c r="I17" s="75" t="s">
        <v>78</v>
      </c>
      <c r="J17" s="75">
        <v>51300</v>
      </c>
      <c r="K17" s="75">
        <v>0</v>
      </c>
      <c r="L17" s="133">
        <v>50100</v>
      </c>
    </row>
    <row r="18" spans="1:11" ht="15">
      <c r="A18" s="74" t="s">
        <v>85</v>
      </c>
      <c r="B18" s="67">
        <v>180</v>
      </c>
      <c r="C18" s="67" t="s">
        <v>78</v>
      </c>
      <c r="D18" s="119">
        <f>J18</f>
        <v>0</v>
      </c>
      <c r="E18" s="119" t="s">
        <v>78</v>
      </c>
      <c r="F18" s="75">
        <v>0</v>
      </c>
      <c r="G18" s="75" t="s">
        <v>78</v>
      </c>
      <c r="H18" s="75" t="s">
        <v>78</v>
      </c>
      <c r="I18" s="75" t="s">
        <v>78</v>
      </c>
      <c r="J18" s="75">
        <v>0</v>
      </c>
      <c r="K18" s="75" t="s">
        <v>78</v>
      </c>
    </row>
    <row r="19" spans="1:12" ht="28.5">
      <c r="A19" s="76" t="s">
        <v>86</v>
      </c>
      <c r="B19" s="70">
        <v>200</v>
      </c>
      <c r="C19" s="70">
        <v>900</v>
      </c>
      <c r="D19" s="71">
        <f>E19+G19+J19</f>
        <v>107050980.62</v>
      </c>
      <c r="E19" s="71">
        <f>E20+E27+E34</f>
        <v>101393480.62</v>
      </c>
      <c r="F19" s="71">
        <f>F20+F27+F34</f>
        <v>0</v>
      </c>
      <c r="G19" s="71">
        <v>4617500</v>
      </c>
      <c r="H19" s="71">
        <v>0</v>
      </c>
      <c r="I19" s="71">
        <v>0</v>
      </c>
      <c r="J19" s="71">
        <f>J27+J34+J20</f>
        <v>1040000</v>
      </c>
      <c r="K19" s="71">
        <v>0</v>
      </c>
      <c r="L19" s="117">
        <f>E19-E22-E23-E24</f>
        <v>16998236.390000004</v>
      </c>
    </row>
    <row r="20" spans="1:11" ht="36.75" customHeight="1">
      <c r="A20" s="72" t="s">
        <v>87</v>
      </c>
      <c r="B20" s="77">
        <v>210</v>
      </c>
      <c r="C20" s="77">
        <v>210</v>
      </c>
      <c r="D20" s="75">
        <f>SUM(D22:D24)</f>
        <v>84563427.89</v>
      </c>
      <c r="E20" s="75">
        <f>SUM(E22:E24)</f>
        <v>84395244.23</v>
      </c>
      <c r="F20" s="75">
        <v>0</v>
      </c>
      <c r="G20" s="75">
        <v>0</v>
      </c>
      <c r="H20" s="75">
        <v>0</v>
      </c>
      <c r="I20" s="75">
        <v>0</v>
      </c>
      <c r="J20" s="75">
        <f>SUM(J22:J24)</f>
        <v>168183.66</v>
      </c>
      <c r="K20" s="75">
        <v>0</v>
      </c>
    </row>
    <row r="21" spans="1:11" ht="17.25" customHeight="1">
      <c r="A21" s="78" t="s">
        <v>1</v>
      </c>
      <c r="B21" s="67"/>
      <c r="C21" s="79"/>
      <c r="D21" s="80"/>
      <c r="E21" s="81"/>
      <c r="F21" s="81"/>
      <c r="G21" s="81"/>
      <c r="H21" s="81"/>
      <c r="I21" s="81"/>
      <c r="J21" s="81"/>
      <c r="K21" s="81"/>
    </row>
    <row r="22" spans="1:11" ht="17.25" customHeight="1">
      <c r="A22" s="127" t="s">
        <v>142</v>
      </c>
      <c r="B22" s="109">
        <v>211</v>
      </c>
      <c r="C22" s="67">
        <v>211</v>
      </c>
      <c r="D22" s="142">
        <f>E22+J22</f>
        <v>63005973.96</v>
      </c>
      <c r="E22" s="119">
        <v>62905823.96</v>
      </c>
      <c r="F22" s="75">
        <v>0</v>
      </c>
      <c r="G22" s="75">
        <v>0</v>
      </c>
      <c r="H22" s="75">
        <v>0</v>
      </c>
      <c r="I22" s="75">
        <v>0</v>
      </c>
      <c r="J22" s="75">
        <v>100150</v>
      </c>
      <c r="K22" s="75">
        <v>0</v>
      </c>
    </row>
    <row r="23" spans="1:11" ht="15" customHeight="1">
      <c r="A23" s="74" t="s">
        <v>143</v>
      </c>
      <c r="B23" s="67">
        <v>212</v>
      </c>
      <c r="C23" s="67">
        <v>212</v>
      </c>
      <c r="D23" s="142">
        <f>E23+J23</f>
        <v>1848166.45</v>
      </c>
      <c r="E23" s="120">
        <v>1780132.79</v>
      </c>
      <c r="F23" s="83">
        <v>0</v>
      </c>
      <c r="G23" s="83">
        <v>0</v>
      </c>
      <c r="H23" s="83">
        <v>0</v>
      </c>
      <c r="I23" s="83">
        <v>0</v>
      </c>
      <c r="J23" s="83">
        <v>68033.66</v>
      </c>
      <c r="K23" s="83">
        <v>0</v>
      </c>
    </row>
    <row r="24" spans="1:11" ht="30.75" customHeight="1">
      <c r="A24" s="74" t="s">
        <v>144</v>
      </c>
      <c r="B24" s="67">
        <v>213</v>
      </c>
      <c r="C24" s="67">
        <v>213</v>
      </c>
      <c r="D24" s="142">
        <f>E24+J24</f>
        <v>19709287.48</v>
      </c>
      <c r="E24" s="119">
        <v>19709287.48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1:11" ht="28.5" customHeight="1">
      <c r="A25" s="74" t="s">
        <v>88</v>
      </c>
      <c r="B25" s="67">
        <v>220</v>
      </c>
      <c r="C25" s="67">
        <v>260</v>
      </c>
      <c r="D25" s="142">
        <f>E25+J25</f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</row>
    <row r="26" spans="1:11" ht="15">
      <c r="A26" s="84" t="s">
        <v>1</v>
      </c>
      <c r="B26" s="74"/>
      <c r="C26" s="74"/>
      <c r="D26" s="142">
        <f>E26+J26</f>
        <v>0</v>
      </c>
      <c r="E26" s="75"/>
      <c r="F26" s="75"/>
      <c r="G26" s="75"/>
      <c r="H26" s="75"/>
      <c r="I26" s="75"/>
      <c r="J26" s="75"/>
      <c r="K26" s="75"/>
    </row>
    <row r="27" spans="1:11" ht="31.5" customHeight="1">
      <c r="A27" s="131" t="s">
        <v>89</v>
      </c>
      <c r="B27" s="67">
        <v>230</v>
      </c>
      <c r="C27" s="114">
        <v>290</v>
      </c>
      <c r="D27" s="115">
        <f>E27+J27</f>
        <v>643228.41</v>
      </c>
      <c r="E27" s="115">
        <f>SUM(E29:E33)</f>
        <v>640902.28</v>
      </c>
      <c r="F27" s="112">
        <f>SUM(F29:F31)</f>
        <v>0</v>
      </c>
      <c r="G27" s="112">
        <f>SUM(G29:G31)</f>
        <v>0</v>
      </c>
      <c r="H27" s="112">
        <f>SUM(H29:H31)</f>
        <v>0</v>
      </c>
      <c r="I27" s="112">
        <f>SUM(I29:I31)</f>
        <v>0</v>
      </c>
      <c r="J27" s="130">
        <f>SUM(J29:J33)</f>
        <v>2326.13</v>
      </c>
      <c r="K27" s="75">
        <v>0</v>
      </c>
    </row>
    <row r="28" spans="1:11" ht="19.5" customHeight="1">
      <c r="A28" s="84" t="s">
        <v>1</v>
      </c>
      <c r="B28" s="74"/>
      <c r="C28" s="116"/>
      <c r="D28" s="115"/>
      <c r="E28" s="115"/>
      <c r="F28" s="75"/>
      <c r="G28" s="75"/>
      <c r="H28" s="75"/>
      <c r="I28" s="75"/>
      <c r="J28" s="75"/>
      <c r="K28" s="75"/>
    </row>
    <row r="29" spans="1:11" ht="19.5" customHeight="1">
      <c r="A29" s="74" t="s">
        <v>154</v>
      </c>
      <c r="B29" s="67">
        <v>231</v>
      </c>
      <c r="C29" s="114">
        <v>291</v>
      </c>
      <c r="D29" s="115">
        <f>E29</f>
        <v>305800</v>
      </c>
      <c r="E29" s="135">
        <v>305800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</row>
    <row r="30" spans="1:11" ht="19.5" customHeight="1">
      <c r="A30" s="74" t="s">
        <v>155</v>
      </c>
      <c r="B30" s="67">
        <v>232</v>
      </c>
      <c r="C30" s="114">
        <v>291</v>
      </c>
      <c r="D30" s="115">
        <f>E30</f>
        <v>310009</v>
      </c>
      <c r="E30" s="115">
        <v>310009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</row>
    <row r="31" spans="1:11" ht="81.75" customHeight="1">
      <c r="A31" s="74" t="s">
        <v>156</v>
      </c>
      <c r="B31" s="67">
        <v>233</v>
      </c>
      <c r="C31" s="114">
        <v>291</v>
      </c>
      <c r="D31" s="121">
        <f>E31+J31+G31</f>
        <v>24206.13</v>
      </c>
      <c r="E31" s="115">
        <v>24130</v>
      </c>
      <c r="F31" s="75">
        <v>0</v>
      </c>
      <c r="G31" s="75">
        <v>0</v>
      </c>
      <c r="H31" s="75">
        <v>0</v>
      </c>
      <c r="I31" s="75">
        <v>0</v>
      </c>
      <c r="J31" s="113">
        <v>76.13</v>
      </c>
      <c r="K31" s="75">
        <v>0</v>
      </c>
    </row>
    <row r="32" spans="1:11" ht="30" customHeight="1">
      <c r="A32" s="129" t="s">
        <v>90</v>
      </c>
      <c r="B32" s="67">
        <v>240</v>
      </c>
      <c r="C32" s="67">
        <v>296</v>
      </c>
      <c r="D32" s="118">
        <f>E32+J32</f>
        <v>963.28</v>
      </c>
      <c r="E32" s="75">
        <v>963.28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</row>
    <row r="33" spans="1:11" ht="30.75" customHeight="1">
      <c r="A33" s="74" t="s">
        <v>91</v>
      </c>
      <c r="B33" s="67">
        <v>250</v>
      </c>
      <c r="C33" s="67">
        <v>292</v>
      </c>
      <c r="D33" s="132">
        <f>E33+J33</f>
        <v>2250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121">
        <v>2250</v>
      </c>
      <c r="K33" s="75">
        <v>0</v>
      </c>
    </row>
    <row r="34" spans="1:13" ht="36.75" customHeight="1">
      <c r="A34" s="74" t="s">
        <v>92</v>
      </c>
      <c r="B34" s="67">
        <v>260</v>
      </c>
      <c r="C34" s="67" t="s">
        <v>78</v>
      </c>
      <c r="D34" s="75">
        <f>E34+J34+G34</f>
        <v>21844324.32</v>
      </c>
      <c r="E34" s="75">
        <f>SUM(E36:E54)</f>
        <v>16357334.11</v>
      </c>
      <c r="F34" s="101">
        <f aca="true" t="shared" si="0" ref="E34:J34">SUM(F36:F45)</f>
        <v>0</v>
      </c>
      <c r="G34" s="101">
        <f>SUM(G36:G45)</f>
        <v>4617500</v>
      </c>
      <c r="H34" s="112">
        <f t="shared" si="0"/>
        <v>0</v>
      </c>
      <c r="I34" s="112">
        <f t="shared" si="0"/>
        <v>0</v>
      </c>
      <c r="J34" s="121">
        <f>SUM(J36:J54)</f>
        <v>869490.21</v>
      </c>
      <c r="K34" s="75">
        <v>0</v>
      </c>
      <c r="L34" s="136" t="s">
        <v>221</v>
      </c>
      <c r="M34" s="117"/>
    </row>
    <row r="35" spans="1:11" ht="18" customHeight="1">
      <c r="A35" s="74" t="s">
        <v>1</v>
      </c>
      <c r="B35" s="67"/>
      <c r="C35" s="67"/>
      <c r="D35" s="75"/>
      <c r="E35" s="75"/>
      <c r="F35" s="75"/>
      <c r="G35" s="75"/>
      <c r="H35" s="75"/>
      <c r="I35" s="75"/>
      <c r="J35" s="75"/>
      <c r="K35" s="75"/>
    </row>
    <row r="36" spans="1:11" ht="18" customHeight="1">
      <c r="A36" s="72" t="s">
        <v>145</v>
      </c>
      <c r="B36" s="67">
        <v>261</v>
      </c>
      <c r="C36" s="67">
        <v>221</v>
      </c>
      <c r="D36" s="75">
        <f>E36+G36+J36</f>
        <v>257200</v>
      </c>
      <c r="E36" s="75">
        <v>257200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</row>
    <row r="37" spans="1:11" ht="18" customHeight="1">
      <c r="A37" s="85" t="s">
        <v>146</v>
      </c>
      <c r="B37" s="67">
        <v>262</v>
      </c>
      <c r="C37" s="67">
        <v>222</v>
      </c>
      <c r="D37" s="141">
        <f aca="true" t="shared" si="1" ref="D37:D44">E37+G37+J37</f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</row>
    <row r="38" spans="1:11" ht="18" customHeight="1">
      <c r="A38" s="85" t="s">
        <v>147</v>
      </c>
      <c r="B38" s="67">
        <v>263</v>
      </c>
      <c r="C38" s="67">
        <v>223</v>
      </c>
      <c r="D38" s="141">
        <f t="shared" si="1"/>
        <v>2757970.57</v>
      </c>
      <c r="E38" s="75">
        <v>2757970.57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</row>
    <row r="39" spans="1:11" ht="30.75" customHeight="1">
      <c r="A39" s="96" t="s">
        <v>148</v>
      </c>
      <c r="B39" s="77">
        <v>264</v>
      </c>
      <c r="C39" s="77">
        <v>224</v>
      </c>
      <c r="D39" s="141">
        <f t="shared" si="1"/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</row>
    <row r="40" spans="1:11" ht="28.5" customHeight="1">
      <c r="A40" s="100" t="s">
        <v>149</v>
      </c>
      <c r="B40" s="67">
        <v>265</v>
      </c>
      <c r="C40" s="67">
        <v>225</v>
      </c>
      <c r="D40" s="141">
        <f>E40+G40+J40</f>
        <v>10093083.82</v>
      </c>
      <c r="E40" s="75">
        <v>7448639.01</v>
      </c>
      <c r="F40" s="75">
        <v>0</v>
      </c>
      <c r="G40" s="75">
        <v>2644444.81</v>
      </c>
      <c r="H40" s="75">
        <v>0</v>
      </c>
      <c r="I40" s="75">
        <v>0</v>
      </c>
      <c r="J40" s="75">
        <v>0</v>
      </c>
      <c r="K40" s="75">
        <v>0</v>
      </c>
    </row>
    <row r="41" spans="1:11" ht="18" customHeight="1">
      <c r="A41" s="100" t="s">
        <v>150</v>
      </c>
      <c r="B41" s="67">
        <v>266</v>
      </c>
      <c r="C41" s="67">
        <v>226</v>
      </c>
      <c r="D41" s="141">
        <f t="shared" si="1"/>
        <v>2216777.27</v>
      </c>
      <c r="E41" s="75">
        <v>1987535.25</v>
      </c>
      <c r="F41" s="75">
        <v>0</v>
      </c>
      <c r="G41" s="75">
        <v>49242.02</v>
      </c>
      <c r="H41" s="75">
        <v>0</v>
      </c>
      <c r="I41" s="75">
        <v>0</v>
      </c>
      <c r="J41" s="75">
        <v>180000</v>
      </c>
      <c r="K41" s="75">
        <v>0</v>
      </c>
    </row>
    <row r="42" spans="1:11" ht="28.5" customHeight="1">
      <c r="A42" s="100" t="s">
        <v>151</v>
      </c>
      <c r="B42" s="67">
        <v>267</v>
      </c>
      <c r="C42" s="67">
        <v>310</v>
      </c>
      <c r="D42" s="141">
        <f t="shared" si="1"/>
        <v>3238527</v>
      </c>
      <c r="E42" s="75">
        <v>768327</v>
      </c>
      <c r="F42" s="75">
        <v>0</v>
      </c>
      <c r="G42" s="75">
        <v>1866700</v>
      </c>
      <c r="H42" s="75">
        <v>0</v>
      </c>
      <c r="I42" s="75">
        <v>0</v>
      </c>
      <c r="J42" s="75">
        <v>603500</v>
      </c>
      <c r="K42" s="75">
        <v>0</v>
      </c>
    </row>
    <row r="43" spans="1:11" ht="27.75" customHeight="1">
      <c r="A43" s="98" t="s">
        <v>152</v>
      </c>
      <c r="B43" s="99">
        <v>268</v>
      </c>
      <c r="C43" s="99">
        <v>320</v>
      </c>
      <c r="D43" s="141">
        <f t="shared" si="1"/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</row>
    <row r="44" spans="1:12" ht="30" customHeight="1">
      <c r="A44" s="85" t="s">
        <v>153</v>
      </c>
      <c r="B44" s="67">
        <v>269</v>
      </c>
      <c r="C44" s="67">
        <v>340</v>
      </c>
      <c r="D44" s="141">
        <f>E44+G44+J44</f>
        <v>3280765.66</v>
      </c>
      <c r="E44" s="75">
        <f>50322+1917505.62+26500+1143334.66</f>
        <v>3137662.2800000003</v>
      </c>
      <c r="F44" s="75">
        <v>0</v>
      </c>
      <c r="G44" s="75">
        <v>57113.17</v>
      </c>
      <c r="H44" s="75">
        <v>0</v>
      </c>
      <c r="I44" s="75">
        <v>0</v>
      </c>
      <c r="J44" s="75">
        <f>16039+69951.21</f>
        <v>85990.21</v>
      </c>
      <c r="K44" s="75">
        <v>0</v>
      </c>
      <c r="L44" s="134">
        <v>5407050</v>
      </c>
    </row>
    <row r="45" spans="1:11" ht="21.75" customHeight="1">
      <c r="A45" s="111" t="s">
        <v>169</v>
      </c>
      <c r="B45" s="102">
        <v>290</v>
      </c>
      <c r="C45" s="102">
        <v>292</v>
      </c>
      <c r="D45" s="101">
        <f aca="true" t="shared" si="2" ref="D37:D45">E45+G45+J45</f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</row>
    <row r="46" spans="1:11" ht="33" customHeight="1">
      <c r="A46" s="72" t="s">
        <v>93</v>
      </c>
      <c r="B46" s="67">
        <v>300</v>
      </c>
      <c r="C46" s="87" t="s">
        <v>78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</row>
    <row r="47" spans="1:11" ht="15">
      <c r="A47" s="72" t="s">
        <v>1</v>
      </c>
      <c r="B47" s="208">
        <v>310</v>
      </c>
      <c r="C47" s="207" t="s">
        <v>78</v>
      </c>
      <c r="D47" s="204">
        <v>0</v>
      </c>
      <c r="E47" s="204">
        <v>0</v>
      </c>
      <c r="F47" s="205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</row>
    <row r="48" spans="1:11" ht="20.25" customHeight="1">
      <c r="A48" s="73" t="s">
        <v>94</v>
      </c>
      <c r="B48" s="208"/>
      <c r="C48" s="207"/>
      <c r="D48" s="204"/>
      <c r="E48" s="204"/>
      <c r="F48" s="206"/>
      <c r="G48" s="204"/>
      <c r="H48" s="204"/>
      <c r="I48" s="204"/>
      <c r="J48" s="204"/>
      <c r="K48" s="204"/>
    </row>
    <row r="49" spans="1:11" ht="21" customHeight="1">
      <c r="A49" s="73" t="s">
        <v>95</v>
      </c>
      <c r="B49" s="67">
        <v>320</v>
      </c>
      <c r="C49" s="67" t="s">
        <v>78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</row>
    <row r="50" spans="1:11" ht="31.5" customHeight="1">
      <c r="A50" s="74" t="s">
        <v>96</v>
      </c>
      <c r="B50" s="67">
        <v>400</v>
      </c>
      <c r="C50" s="67" t="s">
        <v>78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</row>
    <row r="51" spans="1:11" ht="15">
      <c r="A51" s="74" t="s">
        <v>97</v>
      </c>
      <c r="B51" s="207">
        <v>410</v>
      </c>
      <c r="C51" s="207" t="s">
        <v>78</v>
      </c>
      <c r="D51" s="204">
        <v>0</v>
      </c>
      <c r="E51" s="204">
        <v>0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0</v>
      </c>
    </row>
    <row r="52" spans="1:11" ht="14.25" customHeight="1">
      <c r="A52" s="74" t="s">
        <v>98</v>
      </c>
      <c r="B52" s="207"/>
      <c r="C52" s="207"/>
      <c r="D52" s="204"/>
      <c r="E52" s="204"/>
      <c r="F52" s="204"/>
      <c r="G52" s="204"/>
      <c r="H52" s="204"/>
      <c r="I52" s="204"/>
      <c r="J52" s="204"/>
      <c r="K52" s="204"/>
    </row>
    <row r="53" spans="1:11" ht="18" customHeight="1">
      <c r="A53" s="74" t="s">
        <v>99</v>
      </c>
      <c r="B53" s="67">
        <v>420</v>
      </c>
      <c r="C53" s="67" t="s">
        <v>78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</row>
    <row r="54" spans="1:11" ht="24" customHeight="1">
      <c r="A54" s="74" t="s">
        <v>100</v>
      </c>
      <c r="B54" s="67">
        <v>500</v>
      </c>
      <c r="C54" s="67" t="s">
        <v>78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</row>
    <row r="55" spans="1:11" ht="22.5" customHeight="1">
      <c r="A55" s="74" t="s">
        <v>101</v>
      </c>
      <c r="B55" s="67">
        <v>600</v>
      </c>
      <c r="C55" s="67" t="s">
        <v>78</v>
      </c>
      <c r="D55" s="141">
        <f>E55+G55+J55</f>
        <v>145866.89</v>
      </c>
      <c r="E55" s="75">
        <v>39897</v>
      </c>
      <c r="F55" s="75">
        <v>0</v>
      </c>
      <c r="G55" s="75">
        <v>0</v>
      </c>
      <c r="H55" s="75">
        <v>0</v>
      </c>
      <c r="I55" s="75">
        <v>0</v>
      </c>
      <c r="J55" s="75">
        <v>105969.89</v>
      </c>
      <c r="K55" s="75">
        <v>0</v>
      </c>
    </row>
    <row r="56" spans="1:11" ht="17.25" customHeight="1">
      <c r="A56" s="203" t="s">
        <v>16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</row>
    <row r="57" spans="1:11" ht="34.5" customHeight="1">
      <c r="A57" s="74" t="s">
        <v>17</v>
      </c>
      <c r="B57" s="67">
        <v>10</v>
      </c>
      <c r="C57" s="204">
        <f>D19</f>
        <v>107050980.62</v>
      </c>
      <c r="D57" s="204"/>
      <c r="E57" s="204"/>
      <c r="F57" s="204"/>
      <c r="G57" s="204"/>
      <c r="H57" s="204"/>
      <c r="I57" s="204"/>
      <c r="J57" s="204"/>
      <c r="K57" s="204"/>
    </row>
    <row r="58" spans="1:11" ht="93.75" customHeight="1">
      <c r="A58" s="86" t="s">
        <v>102</v>
      </c>
      <c r="B58" s="67">
        <v>20</v>
      </c>
      <c r="C58" s="204">
        <v>0</v>
      </c>
      <c r="D58" s="204"/>
      <c r="E58" s="204"/>
      <c r="F58" s="204"/>
      <c r="G58" s="204"/>
      <c r="H58" s="204"/>
      <c r="I58" s="204"/>
      <c r="J58" s="204"/>
      <c r="K58" s="204"/>
    </row>
    <row r="59" spans="1:11" ht="58.5" customHeight="1">
      <c r="A59" s="86" t="s">
        <v>103</v>
      </c>
      <c r="B59" s="67">
        <v>30</v>
      </c>
      <c r="C59" s="200">
        <v>621354.19</v>
      </c>
      <c r="D59" s="200"/>
      <c r="E59" s="200"/>
      <c r="F59" s="200"/>
      <c r="G59" s="200"/>
      <c r="H59" s="200"/>
      <c r="I59" s="200"/>
      <c r="J59" s="200"/>
      <c r="K59" s="200"/>
    </row>
    <row r="60" ht="18" customHeight="1">
      <c r="E60" s="95"/>
    </row>
    <row r="61" spans="1:49" ht="29.25" customHeight="1">
      <c r="A61" s="201" t="s">
        <v>215</v>
      </c>
      <c r="B61" s="201"/>
      <c r="C61" s="201"/>
      <c r="D61" s="201"/>
      <c r="E61" s="201"/>
      <c r="F61" s="201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</row>
    <row r="62" spans="1:49" ht="18" customHeight="1" hidden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</row>
    <row r="63" spans="1:49" ht="18" customHeight="1" hidden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</row>
    <row r="64" spans="1:49" ht="17.25" customHeight="1">
      <c r="A64" s="201" t="s">
        <v>216</v>
      </c>
      <c r="B64" s="201"/>
      <c r="C64" s="201"/>
      <c r="D64" s="201"/>
      <c r="E64" s="201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</row>
    <row r="65" spans="1:54" ht="42" customHeight="1">
      <c r="A65" s="201" t="s">
        <v>204</v>
      </c>
      <c r="B65" s="201"/>
      <c r="C65" s="201"/>
      <c r="D65" s="201"/>
      <c r="E65" s="201"/>
      <c r="F65" s="201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</row>
    <row r="66" spans="1:54" ht="14.25" customHeight="1">
      <c r="A66" s="202" t="s">
        <v>159</v>
      </c>
      <c r="B66" s="202"/>
      <c r="C66" s="202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</row>
    <row r="67" spans="1:108" ht="1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4"/>
      <c r="AY67" s="94"/>
      <c r="AZ67" s="94"/>
      <c r="BA67" s="94"/>
      <c r="BB67" s="94"/>
      <c r="BC67" s="94"/>
      <c r="BD67" s="94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ht="15">
      <c r="A68" s="110" t="s">
        <v>224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ht="1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1"/>
      <c r="AY69" s="1"/>
      <c r="AZ69" s="1"/>
      <c r="BA69" s="1"/>
      <c r="BB69" s="1"/>
      <c r="BC69" s="1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 t="s">
        <v>157</v>
      </c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</row>
    <row r="70" spans="56:108" ht="12.75">
      <c r="BD70" s="199" t="s">
        <v>6</v>
      </c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 t="s">
        <v>7</v>
      </c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</row>
    <row r="71" spans="1:108" ht="1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1:108" ht="15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1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 t="s">
        <v>158</v>
      </c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</row>
    <row r="73" spans="56:108" ht="12.75">
      <c r="BD73" s="199" t="s">
        <v>6</v>
      </c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 t="s">
        <v>7</v>
      </c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</row>
    <row r="373" ht="12.75"/>
  </sheetData>
  <sheetProtection/>
  <mergeCells count="63">
    <mergeCell ref="M16:O16"/>
    <mergeCell ref="A2:K2"/>
    <mergeCell ref="A1:K1"/>
    <mergeCell ref="A3:K3"/>
    <mergeCell ref="B11:B12"/>
    <mergeCell ref="C11:C12"/>
    <mergeCell ref="D11:D12"/>
    <mergeCell ref="E11:E12"/>
    <mergeCell ref="C5:C8"/>
    <mergeCell ref="D5:K5"/>
    <mergeCell ref="D6:D8"/>
    <mergeCell ref="E6:K6"/>
    <mergeCell ref="E7:E8"/>
    <mergeCell ref="G7:G8"/>
    <mergeCell ref="H7:H8"/>
    <mergeCell ref="J7:K7"/>
    <mergeCell ref="F7:F8"/>
    <mergeCell ref="F11:F12"/>
    <mergeCell ref="A71:BB72"/>
    <mergeCell ref="BD72:BW72"/>
    <mergeCell ref="G11:G12"/>
    <mergeCell ref="H11:H12"/>
    <mergeCell ref="A5:A8"/>
    <mergeCell ref="B5:B8"/>
    <mergeCell ref="I47:I48"/>
    <mergeCell ref="J47:J48"/>
    <mergeCell ref="I7:I8"/>
    <mergeCell ref="J11:J12"/>
    <mergeCell ref="K11:K12"/>
    <mergeCell ref="I11:I12"/>
    <mergeCell ref="B47:B48"/>
    <mergeCell ref="C47:C48"/>
    <mergeCell ref="D47:D48"/>
    <mergeCell ref="E47:E48"/>
    <mergeCell ref="G47:G48"/>
    <mergeCell ref="H47:H48"/>
    <mergeCell ref="K47:K48"/>
    <mergeCell ref="F47:F48"/>
    <mergeCell ref="BD69:BW69"/>
    <mergeCell ref="BX69:DD69"/>
    <mergeCell ref="B51:B52"/>
    <mergeCell ref="C51:C52"/>
    <mergeCell ref="D51:D52"/>
    <mergeCell ref="E51:E52"/>
    <mergeCell ref="G51:G52"/>
    <mergeCell ref="H51:H52"/>
    <mergeCell ref="F51:F52"/>
    <mergeCell ref="A56:K56"/>
    <mergeCell ref="C57:K57"/>
    <mergeCell ref="C58:K58"/>
    <mergeCell ref="I51:I52"/>
    <mergeCell ref="J51:J52"/>
    <mergeCell ref="K51:K52"/>
    <mergeCell ref="BX72:DD72"/>
    <mergeCell ref="BD73:BW73"/>
    <mergeCell ref="BX73:DD73"/>
    <mergeCell ref="C59:K59"/>
    <mergeCell ref="A61:F61"/>
    <mergeCell ref="A65:F65"/>
    <mergeCell ref="BD70:BW70"/>
    <mergeCell ref="BX70:DD70"/>
    <mergeCell ref="A66:C66"/>
    <mergeCell ref="A64:E64"/>
  </mergeCells>
  <hyperlinks>
    <hyperlink ref="G7" r:id="rId1" display="consultantplus://offline/ref=CC517A33BE09DCB7C269170A441E38D21075FA8955CC4FB508D3AEE8844C17C40A755A61F4B8OFQ9H"/>
    <hyperlink ref="A58" r:id="rId2" display="consultantplus://offline/ref=CC517A33BE09DCB7C269170A441E38D21075FA8955CC4FB508D3AEE884O4QCH"/>
    <hyperlink ref="A59" location="P373" display="P373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9" r:id="rId3"/>
  <rowBreaks count="1" manualBreakCount="1">
    <brk id="43" max="10" man="1"/>
  </rowBreaks>
  <colBreaks count="2" manualBreakCount="2">
    <brk id="11" min="4" max="49" man="1"/>
    <brk id="21" min="4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3"/>
  <sheetViews>
    <sheetView view="pageBreakPreview" zoomScaleSheetLayoutView="100" workbookViewId="0" topLeftCell="A46">
      <selection activeCell="D34" sqref="D34"/>
    </sheetView>
  </sheetViews>
  <sheetFormatPr defaultColWidth="8.875" defaultRowHeight="12.75"/>
  <cols>
    <col min="1" max="1" width="31.00390625" style="2" customWidth="1"/>
    <col min="2" max="2" width="9.00390625" style="2" bestFit="1" customWidth="1"/>
    <col min="3" max="3" width="8.75390625" style="2" customWidth="1"/>
    <col min="4" max="4" width="15.00390625" style="2" customWidth="1"/>
    <col min="5" max="5" width="15.625" style="2" customWidth="1"/>
    <col min="6" max="6" width="9.625" style="2" customWidth="1"/>
    <col min="7" max="7" width="13.00390625" style="2" customWidth="1"/>
    <col min="8" max="9" width="9.125" style="2" bestFit="1" customWidth="1"/>
    <col min="10" max="10" width="11.00390625" style="2" customWidth="1"/>
    <col min="11" max="11" width="11.625" style="2" customWidth="1"/>
    <col min="12" max="16384" width="8.875" style="2" customWidth="1"/>
  </cols>
  <sheetData>
    <row r="1" spans="1:11" ht="22.5" customHeight="1">
      <c r="A1" s="191" t="s">
        <v>139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9.25" customHeight="1">
      <c r="A2" s="212" t="s">
        <v>172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5">
      <c r="A3" s="216" t="s">
        <v>205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5" spans="1:11" ht="28.5" customHeight="1">
      <c r="A5" s="207" t="s">
        <v>0</v>
      </c>
      <c r="B5" s="207" t="s">
        <v>67</v>
      </c>
      <c r="C5" s="207" t="s">
        <v>68</v>
      </c>
      <c r="D5" s="207" t="s">
        <v>69</v>
      </c>
      <c r="E5" s="207"/>
      <c r="F5" s="207"/>
      <c r="G5" s="207"/>
      <c r="H5" s="207"/>
      <c r="I5" s="207"/>
      <c r="J5" s="207"/>
      <c r="K5" s="207"/>
    </row>
    <row r="6" spans="1:11" ht="15">
      <c r="A6" s="207"/>
      <c r="B6" s="207"/>
      <c r="C6" s="207"/>
      <c r="D6" s="207" t="s">
        <v>70</v>
      </c>
      <c r="E6" s="207" t="s">
        <v>5</v>
      </c>
      <c r="F6" s="207"/>
      <c r="G6" s="207"/>
      <c r="H6" s="207"/>
      <c r="I6" s="207"/>
      <c r="J6" s="207"/>
      <c r="K6" s="207"/>
    </row>
    <row r="7" spans="1:11" ht="242.25" customHeight="1">
      <c r="A7" s="207"/>
      <c r="B7" s="207"/>
      <c r="C7" s="207"/>
      <c r="D7" s="207"/>
      <c r="E7" s="207" t="s">
        <v>71</v>
      </c>
      <c r="F7" s="207" t="s">
        <v>124</v>
      </c>
      <c r="G7" s="209" t="s">
        <v>72</v>
      </c>
      <c r="H7" s="207" t="s">
        <v>73</v>
      </c>
      <c r="I7" s="207" t="s">
        <v>74</v>
      </c>
      <c r="J7" s="207" t="s">
        <v>75</v>
      </c>
      <c r="K7" s="207"/>
    </row>
    <row r="8" spans="1:11" ht="52.5" customHeight="1" hidden="1">
      <c r="A8" s="207"/>
      <c r="B8" s="207"/>
      <c r="C8" s="207"/>
      <c r="D8" s="207"/>
      <c r="E8" s="207"/>
      <c r="F8" s="207"/>
      <c r="G8" s="209"/>
      <c r="H8" s="207"/>
      <c r="I8" s="207"/>
      <c r="J8" s="103" t="s">
        <v>70</v>
      </c>
      <c r="K8" s="103" t="s">
        <v>76</v>
      </c>
    </row>
    <row r="9" spans="1:11" ht="15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68" t="s">
        <v>125</v>
      </c>
      <c r="G9" s="103">
        <v>6</v>
      </c>
      <c r="H9" s="103">
        <v>7</v>
      </c>
      <c r="I9" s="103">
        <v>8</v>
      </c>
      <c r="J9" s="103">
        <v>9</v>
      </c>
      <c r="K9" s="103">
        <v>10</v>
      </c>
    </row>
    <row r="10" spans="1:11" ht="28.5">
      <c r="A10" s="69" t="s">
        <v>77</v>
      </c>
      <c r="B10" s="70">
        <v>100</v>
      </c>
      <c r="C10" s="70" t="s">
        <v>78</v>
      </c>
      <c r="D10" s="71">
        <f>E10+J10+G10</f>
        <v>106736100</v>
      </c>
      <c r="E10" s="71">
        <f>E13</f>
        <v>101348600</v>
      </c>
      <c r="F10" s="71">
        <v>0</v>
      </c>
      <c r="G10" s="71">
        <f>G16</f>
        <v>5230000</v>
      </c>
      <c r="H10" s="71">
        <v>0</v>
      </c>
      <c r="I10" s="71">
        <v>0</v>
      </c>
      <c r="J10" s="71">
        <f>J11+J13+J14+J17</f>
        <v>157500</v>
      </c>
      <c r="K10" s="71">
        <v>0</v>
      </c>
    </row>
    <row r="11" spans="1:11" ht="15">
      <c r="A11" s="72" t="s">
        <v>5</v>
      </c>
      <c r="B11" s="208">
        <v>110</v>
      </c>
      <c r="C11" s="207" t="s">
        <v>78</v>
      </c>
      <c r="D11" s="204">
        <f>J11</f>
        <v>0</v>
      </c>
      <c r="E11" s="204" t="s">
        <v>78</v>
      </c>
      <c r="F11" s="205">
        <v>0</v>
      </c>
      <c r="G11" s="204" t="s">
        <v>78</v>
      </c>
      <c r="H11" s="204" t="s">
        <v>78</v>
      </c>
      <c r="I11" s="204" t="s">
        <v>78</v>
      </c>
      <c r="J11" s="204">
        <v>0</v>
      </c>
      <c r="K11" s="204" t="s">
        <v>78</v>
      </c>
    </row>
    <row r="12" spans="1:11" ht="15">
      <c r="A12" s="73" t="s">
        <v>79</v>
      </c>
      <c r="B12" s="208"/>
      <c r="C12" s="207"/>
      <c r="D12" s="204"/>
      <c r="E12" s="204"/>
      <c r="F12" s="206"/>
      <c r="G12" s="204"/>
      <c r="H12" s="204"/>
      <c r="I12" s="204"/>
      <c r="J12" s="204"/>
      <c r="K12" s="204"/>
    </row>
    <row r="13" spans="1:11" ht="15">
      <c r="A13" s="107" t="s">
        <v>80</v>
      </c>
      <c r="B13" s="103">
        <v>120</v>
      </c>
      <c r="C13" s="103" t="s">
        <v>78</v>
      </c>
      <c r="D13" s="104">
        <f>E13+J13</f>
        <v>101453000</v>
      </c>
      <c r="E13" s="104">
        <v>101348600</v>
      </c>
      <c r="F13" s="104">
        <v>0</v>
      </c>
      <c r="G13" s="104" t="s">
        <v>78</v>
      </c>
      <c r="H13" s="104" t="s">
        <v>78</v>
      </c>
      <c r="I13" s="104">
        <v>0</v>
      </c>
      <c r="J13" s="104">
        <v>104400</v>
      </c>
      <c r="K13" s="104">
        <v>0</v>
      </c>
    </row>
    <row r="14" spans="1:11" ht="36" customHeight="1">
      <c r="A14" s="107" t="s">
        <v>81</v>
      </c>
      <c r="B14" s="103">
        <v>130</v>
      </c>
      <c r="C14" s="103" t="s">
        <v>78</v>
      </c>
      <c r="D14" s="104">
        <v>0</v>
      </c>
      <c r="E14" s="104">
        <v>0</v>
      </c>
      <c r="F14" s="104"/>
      <c r="G14" s="104" t="s">
        <v>78</v>
      </c>
      <c r="H14" s="104" t="s">
        <v>78</v>
      </c>
      <c r="I14" s="104" t="s">
        <v>78</v>
      </c>
      <c r="J14" s="104">
        <v>3000</v>
      </c>
      <c r="K14" s="104" t="s">
        <v>78</v>
      </c>
    </row>
    <row r="15" spans="1:11" ht="72" customHeight="1">
      <c r="A15" s="107" t="s">
        <v>82</v>
      </c>
      <c r="B15" s="103">
        <v>140</v>
      </c>
      <c r="C15" s="103" t="s">
        <v>78</v>
      </c>
      <c r="D15" s="104">
        <v>0</v>
      </c>
      <c r="E15" s="104" t="s">
        <v>78</v>
      </c>
      <c r="F15" s="104">
        <v>0</v>
      </c>
      <c r="G15" s="104" t="s">
        <v>78</v>
      </c>
      <c r="H15" s="104" t="s">
        <v>78</v>
      </c>
      <c r="I15" s="104" t="s">
        <v>78</v>
      </c>
      <c r="J15" s="104">
        <v>0</v>
      </c>
      <c r="K15" s="104" t="s">
        <v>78</v>
      </c>
    </row>
    <row r="16" spans="1:11" ht="30">
      <c r="A16" s="107" t="s">
        <v>83</v>
      </c>
      <c r="B16" s="103">
        <v>150</v>
      </c>
      <c r="C16" s="103" t="s">
        <v>78</v>
      </c>
      <c r="D16" s="104">
        <f>G16</f>
        <v>5230000</v>
      </c>
      <c r="E16" s="104" t="s">
        <v>78</v>
      </c>
      <c r="F16" s="104">
        <v>0</v>
      </c>
      <c r="G16" s="104">
        <v>5230000</v>
      </c>
      <c r="H16" s="104">
        <v>0</v>
      </c>
      <c r="I16" s="104" t="s">
        <v>78</v>
      </c>
      <c r="J16" s="104" t="s">
        <v>78</v>
      </c>
      <c r="K16" s="104" t="s">
        <v>78</v>
      </c>
    </row>
    <row r="17" spans="1:11" ht="15">
      <c r="A17" s="107" t="s">
        <v>84</v>
      </c>
      <c r="B17" s="103">
        <v>160</v>
      </c>
      <c r="C17" s="103" t="s">
        <v>78</v>
      </c>
      <c r="D17" s="119">
        <f>J17</f>
        <v>50100</v>
      </c>
      <c r="E17" s="104" t="s">
        <v>78</v>
      </c>
      <c r="F17" s="104">
        <v>0</v>
      </c>
      <c r="G17" s="104" t="s">
        <v>78</v>
      </c>
      <c r="H17" s="104" t="s">
        <v>78</v>
      </c>
      <c r="I17" s="104" t="s">
        <v>78</v>
      </c>
      <c r="J17" s="104">
        <v>50100</v>
      </c>
      <c r="K17" s="104">
        <v>0</v>
      </c>
    </row>
    <row r="18" spans="1:11" ht="15">
      <c r="A18" s="107" t="s">
        <v>85</v>
      </c>
      <c r="B18" s="103">
        <v>180</v>
      </c>
      <c r="C18" s="103" t="s">
        <v>78</v>
      </c>
      <c r="D18" s="119">
        <f>J18</f>
        <v>0</v>
      </c>
      <c r="E18" s="104" t="s">
        <v>78</v>
      </c>
      <c r="F18" s="104">
        <v>0</v>
      </c>
      <c r="G18" s="104" t="s">
        <v>78</v>
      </c>
      <c r="H18" s="104" t="s">
        <v>78</v>
      </c>
      <c r="I18" s="104" t="s">
        <v>78</v>
      </c>
      <c r="J18" s="104">
        <v>0</v>
      </c>
      <c r="K18" s="104" t="s">
        <v>78</v>
      </c>
    </row>
    <row r="19" spans="1:11" ht="28.5">
      <c r="A19" s="76" t="s">
        <v>86</v>
      </c>
      <c r="B19" s="70">
        <v>200</v>
      </c>
      <c r="C19" s="70">
        <v>900</v>
      </c>
      <c r="D19" s="71">
        <f>E19+G19+J19</f>
        <v>106736100</v>
      </c>
      <c r="E19" s="71">
        <f>E20+E27+E34</f>
        <v>101348600</v>
      </c>
      <c r="F19" s="71">
        <v>0</v>
      </c>
      <c r="G19" s="71">
        <f>G20+G27+G34</f>
        <v>5230000</v>
      </c>
      <c r="H19" s="71">
        <v>0</v>
      </c>
      <c r="I19" s="71">
        <v>0</v>
      </c>
      <c r="J19" s="71">
        <f>J27+J34+J20</f>
        <v>157500</v>
      </c>
      <c r="K19" s="71">
        <v>0</v>
      </c>
    </row>
    <row r="20" spans="1:11" ht="30.75" customHeight="1">
      <c r="A20" s="72" t="s">
        <v>87</v>
      </c>
      <c r="B20" s="77">
        <v>210</v>
      </c>
      <c r="C20" s="77">
        <v>210</v>
      </c>
      <c r="D20" s="104">
        <f>SUM(D22:D24)</f>
        <v>81855300</v>
      </c>
      <c r="E20" s="104">
        <f>SUM(E22:E24)</f>
        <v>81855300</v>
      </c>
      <c r="F20" s="104">
        <v>0</v>
      </c>
      <c r="G20" s="104">
        <v>0</v>
      </c>
      <c r="H20" s="104">
        <v>0</v>
      </c>
      <c r="I20" s="104">
        <v>0</v>
      </c>
      <c r="J20" s="104">
        <f>SUM(J22:J24)</f>
        <v>0</v>
      </c>
      <c r="K20" s="104">
        <v>0</v>
      </c>
    </row>
    <row r="21" spans="1:11" ht="17.25" customHeight="1">
      <c r="A21" s="78" t="s">
        <v>1</v>
      </c>
      <c r="B21" s="103"/>
      <c r="C21" s="79"/>
      <c r="D21" s="80"/>
      <c r="E21" s="81"/>
      <c r="F21" s="81"/>
      <c r="G21" s="81"/>
      <c r="H21" s="81"/>
      <c r="I21" s="81"/>
      <c r="J21" s="81"/>
      <c r="K21" s="81"/>
    </row>
    <row r="22" spans="1:11" ht="17.25" customHeight="1">
      <c r="A22" s="107" t="s">
        <v>142</v>
      </c>
      <c r="B22" s="109">
        <v>211</v>
      </c>
      <c r="C22" s="103">
        <v>211</v>
      </c>
      <c r="D22" s="82">
        <f>E22+G22+J22</f>
        <v>61056000</v>
      </c>
      <c r="E22" s="104">
        <v>61056000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</row>
    <row r="23" spans="1:11" ht="15">
      <c r="A23" s="107" t="s">
        <v>143</v>
      </c>
      <c r="B23" s="103">
        <v>212</v>
      </c>
      <c r="C23" s="103">
        <v>212</v>
      </c>
      <c r="D23" s="82">
        <f>E23+G23+J23</f>
        <v>1983500</v>
      </c>
      <c r="E23" s="106">
        <v>1983500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</row>
    <row r="24" spans="1:11" ht="30">
      <c r="A24" s="107" t="s">
        <v>144</v>
      </c>
      <c r="B24" s="103">
        <v>213</v>
      </c>
      <c r="C24" s="103">
        <v>213</v>
      </c>
      <c r="D24" s="82">
        <f>E24+G24+J24</f>
        <v>18815800</v>
      </c>
      <c r="E24" s="104">
        <v>18815800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</row>
    <row r="25" spans="1:11" ht="30">
      <c r="A25" s="107" t="s">
        <v>88</v>
      </c>
      <c r="B25" s="103">
        <v>220</v>
      </c>
      <c r="C25" s="103">
        <v>260</v>
      </c>
      <c r="D25" s="82">
        <f>E25+G25+J25</f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</row>
    <row r="26" spans="1:11" ht="28.5" customHeight="1">
      <c r="A26" s="84" t="s">
        <v>1</v>
      </c>
      <c r="B26" s="107"/>
      <c r="C26" s="107"/>
      <c r="D26" s="104"/>
      <c r="E26" s="104"/>
      <c r="F26" s="104"/>
      <c r="G26" s="104"/>
      <c r="H26" s="104"/>
      <c r="I26" s="104"/>
      <c r="J26" s="104"/>
      <c r="K26" s="104"/>
    </row>
    <row r="27" spans="1:11" ht="30">
      <c r="A27" s="107" t="s">
        <v>89</v>
      </c>
      <c r="B27" s="103">
        <v>230</v>
      </c>
      <c r="C27" s="103">
        <v>290</v>
      </c>
      <c r="D27" s="104">
        <f>E27+J27</f>
        <v>1062500</v>
      </c>
      <c r="E27" s="104">
        <f>SUM(E29:E31)</f>
        <v>1061400</v>
      </c>
      <c r="F27" s="104">
        <v>0</v>
      </c>
      <c r="G27" s="104">
        <v>0</v>
      </c>
      <c r="H27" s="104">
        <v>0</v>
      </c>
      <c r="I27" s="104">
        <v>0</v>
      </c>
      <c r="J27" s="119">
        <f>SUM(J29:J31)</f>
        <v>1100</v>
      </c>
      <c r="K27" s="104">
        <v>0</v>
      </c>
    </row>
    <row r="28" spans="1:11" ht="31.5" customHeight="1">
      <c r="A28" s="84" t="s">
        <v>1</v>
      </c>
      <c r="B28" s="107"/>
      <c r="C28" s="107"/>
      <c r="D28" s="104"/>
      <c r="E28" s="104"/>
      <c r="F28" s="104"/>
      <c r="G28" s="104"/>
      <c r="H28" s="104"/>
      <c r="I28" s="104"/>
      <c r="J28" s="104"/>
      <c r="K28" s="104"/>
    </row>
    <row r="29" spans="1:11" ht="19.5" customHeight="1">
      <c r="A29" s="107" t="s">
        <v>154</v>
      </c>
      <c r="B29" s="103">
        <v>231</v>
      </c>
      <c r="C29" s="103">
        <v>292</v>
      </c>
      <c r="D29" s="104">
        <f>E29</f>
        <v>560800</v>
      </c>
      <c r="E29" s="104">
        <v>560800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</row>
    <row r="30" spans="1:11" ht="19.5" customHeight="1">
      <c r="A30" s="107" t="s">
        <v>155</v>
      </c>
      <c r="B30" s="103">
        <v>232</v>
      </c>
      <c r="C30" s="103">
        <v>292</v>
      </c>
      <c r="D30" s="104">
        <f>E30</f>
        <v>387600</v>
      </c>
      <c r="E30" s="104">
        <v>387600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</row>
    <row r="31" spans="1:11" ht="30" customHeight="1">
      <c r="A31" s="107" t="s">
        <v>156</v>
      </c>
      <c r="B31" s="103">
        <v>233</v>
      </c>
      <c r="C31" s="103">
        <v>292</v>
      </c>
      <c r="D31" s="104">
        <f>E31+J31</f>
        <v>114100</v>
      </c>
      <c r="E31" s="104">
        <v>113000</v>
      </c>
      <c r="F31" s="104">
        <v>0</v>
      </c>
      <c r="G31" s="104">
        <v>0</v>
      </c>
      <c r="H31" s="104">
        <v>0</v>
      </c>
      <c r="I31" s="104">
        <v>0</v>
      </c>
      <c r="J31" s="104">
        <v>1100</v>
      </c>
      <c r="K31" s="104">
        <v>0</v>
      </c>
    </row>
    <row r="32" spans="1:11" ht="32.25" customHeight="1">
      <c r="A32" s="107" t="s">
        <v>90</v>
      </c>
      <c r="B32" s="103">
        <v>240</v>
      </c>
      <c r="C32" s="103">
        <v>240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</row>
    <row r="33" spans="1:11" ht="30.75" customHeight="1">
      <c r="A33" s="107" t="s">
        <v>91</v>
      </c>
      <c r="B33" s="103">
        <v>250</v>
      </c>
      <c r="C33" s="103" t="s">
        <v>78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</row>
    <row r="34" spans="1:11" ht="33" customHeight="1">
      <c r="A34" s="107" t="s">
        <v>92</v>
      </c>
      <c r="B34" s="103">
        <v>260</v>
      </c>
      <c r="C34" s="103" t="s">
        <v>78</v>
      </c>
      <c r="D34" s="104">
        <f>E34+J34+G34</f>
        <v>23818300</v>
      </c>
      <c r="E34" s="104">
        <f aca="true" t="shared" si="0" ref="E34:J34">SUM(E36:E45)</f>
        <v>18431900</v>
      </c>
      <c r="F34" s="104">
        <f t="shared" si="0"/>
        <v>0</v>
      </c>
      <c r="G34" s="119">
        <f t="shared" si="0"/>
        <v>5230000</v>
      </c>
      <c r="H34" s="104">
        <f t="shared" si="0"/>
        <v>0</v>
      </c>
      <c r="I34" s="104">
        <f t="shared" si="0"/>
        <v>0</v>
      </c>
      <c r="J34" s="122">
        <f t="shared" si="0"/>
        <v>156400</v>
      </c>
      <c r="K34" s="104">
        <v>0</v>
      </c>
    </row>
    <row r="35" spans="1:11" ht="15">
      <c r="A35" s="107" t="s">
        <v>1</v>
      </c>
      <c r="B35" s="103"/>
      <c r="C35" s="103"/>
      <c r="D35" s="104"/>
      <c r="E35" s="104"/>
      <c r="F35" s="104"/>
      <c r="G35" s="104"/>
      <c r="H35" s="104"/>
      <c r="I35" s="104"/>
      <c r="J35" s="104"/>
      <c r="K35" s="104"/>
    </row>
    <row r="36" spans="1:11" ht="20.25" customHeight="1">
      <c r="A36" s="72" t="s">
        <v>145</v>
      </c>
      <c r="B36" s="103">
        <v>261</v>
      </c>
      <c r="C36" s="103">
        <v>221</v>
      </c>
      <c r="D36" s="104">
        <f>E36+G36+J36</f>
        <v>257200</v>
      </c>
      <c r="E36" s="104">
        <v>257200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</row>
    <row r="37" spans="1:11" ht="15">
      <c r="A37" s="85" t="s">
        <v>146</v>
      </c>
      <c r="B37" s="103">
        <v>262</v>
      </c>
      <c r="C37" s="103">
        <v>222</v>
      </c>
      <c r="D37" s="104">
        <f aca="true" t="shared" si="1" ref="D37:D45">E37+G37+J37</f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</row>
    <row r="38" spans="1:11" ht="31.5" customHeight="1">
      <c r="A38" s="85" t="s">
        <v>147</v>
      </c>
      <c r="B38" s="103">
        <v>263</v>
      </c>
      <c r="C38" s="103">
        <v>223</v>
      </c>
      <c r="D38" s="104">
        <f t="shared" si="1"/>
        <v>2566000</v>
      </c>
      <c r="E38" s="104">
        <v>2566000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</row>
    <row r="39" spans="1:11" ht="16.5" customHeight="1">
      <c r="A39" s="96" t="s">
        <v>148</v>
      </c>
      <c r="B39" s="77">
        <v>264</v>
      </c>
      <c r="C39" s="77">
        <v>224</v>
      </c>
      <c r="D39" s="104">
        <f t="shared" si="1"/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</row>
    <row r="40" spans="1:11" ht="14.25" customHeight="1">
      <c r="A40" s="100" t="s">
        <v>149</v>
      </c>
      <c r="B40" s="103">
        <v>265</v>
      </c>
      <c r="C40" s="103">
        <v>225</v>
      </c>
      <c r="D40" s="104">
        <f t="shared" si="1"/>
        <v>10353600</v>
      </c>
      <c r="E40" s="104">
        <v>7130200</v>
      </c>
      <c r="F40" s="104">
        <v>0</v>
      </c>
      <c r="G40" s="104">
        <v>3223400</v>
      </c>
      <c r="H40" s="104">
        <v>0</v>
      </c>
      <c r="I40" s="104">
        <v>0</v>
      </c>
      <c r="J40" s="104">
        <v>0</v>
      </c>
      <c r="K40" s="104">
        <v>0</v>
      </c>
    </row>
    <row r="41" spans="1:11" ht="18" customHeight="1">
      <c r="A41" s="100" t="s">
        <v>150</v>
      </c>
      <c r="B41" s="103">
        <v>266</v>
      </c>
      <c r="C41" s="103">
        <v>226</v>
      </c>
      <c r="D41" s="104">
        <f t="shared" si="1"/>
        <v>2849400</v>
      </c>
      <c r="E41" s="104">
        <v>2848400</v>
      </c>
      <c r="F41" s="104">
        <v>0</v>
      </c>
      <c r="G41" s="104">
        <v>0</v>
      </c>
      <c r="H41" s="104">
        <v>0</v>
      </c>
      <c r="I41" s="104">
        <v>0</v>
      </c>
      <c r="J41" s="104">
        <v>1000</v>
      </c>
      <c r="K41" s="104">
        <v>0</v>
      </c>
    </row>
    <row r="42" spans="1:11" ht="25.5" customHeight="1">
      <c r="A42" s="100" t="s">
        <v>151</v>
      </c>
      <c r="B42" s="103">
        <v>267</v>
      </c>
      <c r="C42" s="103">
        <v>310</v>
      </c>
      <c r="D42" s="104">
        <f t="shared" si="1"/>
        <v>2346180</v>
      </c>
      <c r="E42" s="104">
        <v>394100</v>
      </c>
      <c r="F42" s="104">
        <v>0</v>
      </c>
      <c r="G42" s="104">
        <v>1882400</v>
      </c>
      <c r="H42" s="104">
        <v>0</v>
      </c>
      <c r="I42" s="104">
        <v>0</v>
      </c>
      <c r="J42" s="104">
        <v>69680</v>
      </c>
      <c r="K42" s="104">
        <v>0</v>
      </c>
    </row>
    <row r="43" spans="1:11" ht="30" customHeight="1">
      <c r="A43" s="98" t="s">
        <v>152</v>
      </c>
      <c r="B43" s="99">
        <v>268</v>
      </c>
      <c r="C43" s="99">
        <v>320</v>
      </c>
      <c r="D43" s="104">
        <f t="shared" si="1"/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</row>
    <row r="44" spans="1:11" ht="17.25" customHeight="1">
      <c r="A44" s="85" t="s">
        <v>153</v>
      </c>
      <c r="B44" s="103">
        <v>269</v>
      </c>
      <c r="C44" s="103">
        <v>340</v>
      </c>
      <c r="D44" s="104">
        <f t="shared" si="1"/>
        <v>5445920</v>
      </c>
      <c r="E44" s="104">
        <v>5236000</v>
      </c>
      <c r="F44" s="104">
        <v>0</v>
      </c>
      <c r="G44" s="104">
        <v>124200</v>
      </c>
      <c r="H44" s="104">
        <v>0</v>
      </c>
      <c r="I44" s="104">
        <v>0</v>
      </c>
      <c r="J44" s="104">
        <v>85720</v>
      </c>
      <c r="K44" s="104">
        <v>0</v>
      </c>
    </row>
    <row r="45" spans="1:11" ht="28.5" customHeight="1">
      <c r="A45" s="111" t="s">
        <v>169</v>
      </c>
      <c r="B45" s="103">
        <v>290</v>
      </c>
      <c r="C45" s="103">
        <v>292</v>
      </c>
      <c r="D45" s="104">
        <f t="shared" si="1"/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</row>
    <row r="46" spans="1:11" ht="88.5" customHeight="1">
      <c r="A46" s="72" t="s">
        <v>93</v>
      </c>
      <c r="B46" s="103">
        <v>300</v>
      </c>
      <c r="C46" s="108" t="s">
        <v>78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</row>
    <row r="47" spans="1:11" ht="63.75" customHeight="1">
      <c r="A47" s="72" t="s">
        <v>1</v>
      </c>
      <c r="B47" s="208">
        <v>310</v>
      </c>
      <c r="C47" s="207" t="s">
        <v>78</v>
      </c>
      <c r="D47" s="204">
        <v>0</v>
      </c>
      <c r="E47" s="204">
        <v>0</v>
      </c>
      <c r="F47" s="205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</row>
    <row r="48" spans="1:11" ht="16.5" customHeight="1">
      <c r="A48" s="73" t="s">
        <v>94</v>
      </c>
      <c r="B48" s="208"/>
      <c r="C48" s="207"/>
      <c r="D48" s="204"/>
      <c r="E48" s="204"/>
      <c r="F48" s="206"/>
      <c r="G48" s="204"/>
      <c r="H48" s="204"/>
      <c r="I48" s="204"/>
      <c r="J48" s="204"/>
      <c r="K48" s="204"/>
    </row>
    <row r="49" spans="1:11" ht="24" customHeight="1">
      <c r="A49" s="73" t="s">
        <v>95</v>
      </c>
      <c r="B49" s="103">
        <v>320</v>
      </c>
      <c r="C49" s="103" t="s">
        <v>78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</row>
    <row r="50" spans="1:11" ht="15" customHeight="1">
      <c r="A50" s="107" t="s">
        <v>96</v>
      </c>
      <c r="B50" s="103">
        <v>400</v>
      </c>
      <c r="C50" s="103" t="s">
        <v>78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</row>
    <row r="51" spans="1:11" ht="15">
      <c r="A51" s="107" t="s">
        <v>97</v>
      </c>
      <c r="B51" s="207">
        <v>410</v>
      </c>
      <c r="C51" s="207" t="s">
        <v>78</v>
      </c>
      <c r="D51" s="204">
        <v>0</v>
      </c>
      <c r="E51" s="204">
        <v>0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0</v>
      </c>
    </row>
    <row r="52" spans="1:11" ht="15">
      <c r="A52" s="107" t="s">
        <v>98</v>
      </c>
      <c r="B52" s="207"/>
      <c r="C52" s="207"/>
      <c r="D52" s="204"/>
      <c r="E52" s="204"/>
      <c r="F52" s="204"/>
      <c r="G52" s="204"/>
      <c r="H52" s="204"/>
      <c r="I52" s="204"/>
      <c r="J52" s="204"/>
      <c r="K52" s="204"/>
    </row>
    <row r="53" spans="1:11" ht="15">
      <c r="A53" s="107" t="s">
        <v>99</v>
      </c>
      <c r="B53" s="103">
        <v>420</v>
      </c>
      <c r="C53" s="103" t="s">
        <v>78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</row>
    <row r="54" spans="1:11" ht="15">
      <c r="A54" s="107" t="s">
        <v>100</v>
      </c>
      <c r="B54" s="103">
        <v>500</v>
      </c>
      <c r="C54" s="103" t="s">
        <v>78</v>
      </c>
      <c r="D54" s="104">
        <f>E54+J54</f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</row>
    <row r="55" spans="1:11" ht="15">
      <c r="A55" s="107" t="s">
        <v>101</v>
      </c>
      <c r="B55" s="103">
        <v>600</v>
      </c>
      <c r="C55" s="103" t="s">
        <v>78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</row>
    <row r="56" spans="1:11" ht="15">
      <c r="A56" s="203" t="s">
        <v>16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</row>
    <row r="57" spans="1:11" ht="30">
      <c r="A57" s="107" t="s">
        <v>17</v>
      </c>
      <c r="B57" s="103">
        <v>10</v>
      </c>
      <c r="C57" s="204">
        <f>D19</f>
        <v>106736100</v>
      </c>
      <c r="D57" s="204"/>
      <c r="E57" s="204"/>
      <c r="F57" s="204"/>
      <c r="G57" s="204"/>
      <c r="H57" s="204"/>
      <c r="I57" s="204"/>
      <c r="J57" s="204"/>
      <c r="K57" s="204"/>
    </row>
    <row r="58" spans="1:11" ht="90">
      <c r="A58" s="86" t="s">
        <v>102</v>
      </c>
      <c r="B58" s="103">
        <v>20</v>
      </c>
      <c r="C58" s="204">
        <v>0</v>
      </c>
      <c r="D58" s="204"/>
      <c r="E58" s="204"/>
      <c r="F58" s="204"/>
      <c r="G58" s="204"/>
      <c r="H58" s="204"/>
      <c r="I58" s="204"/>
      <c r="J58" s="204"/>
      <c r="K58" s="204"/>
    </row>
    <row r="59" spans="1:11" ht="45">
      <c r="A59" s="86" t="s">
        <v>103</v>
      </c>
      <c r="B59" s="103">
        <v>30</v>
      </c>
      <c r="C59" s="204">
        <v>66545.35</v>
      </c>
      <c r="D59" s="204"/>
      <c r="E59" s="204"/>
      <c r="F59" s="204"/>
      <c r="G59" s="204"/>
      <c r="H59" s="204"/>
      <c r="I59" s="204"/>
      <c r="J59" s="204"/>
      <c r="K59" s="204"/>
    </row>
    <row r="62" spans="1:6" ht="15">
      <c r="A62" s="95"/>
      <c r="B62" s="95"/>
      <c r="C62" s="95"/>
      <c r="D62" s="95"/>
      <c r="E62" s="95"/>
      <c r="F62" s="95"/>
    </row>
    <row r="63" spans="1:6" ht="15">
      <c r="A63" s="201" t="s">
        <v>166</v>
      </c>
      <c r="B63" s="201"/>
      <c r="C63" s="201"/>
      <c r="D63" s="201"/>
      <c r="E63" s="201"/>
      <c r="F63" s="201"/>
    </row>
    <row r="64" spans="1:6" ht="15.75" customHeight="1">
      <c r="A64" s="201" t="s">
        <v>160</v>
      </c>
      <c r="B64" s="201"/>
      <c r="C64" s="201"/>
      <c r="D64" s="201"/>
      <c r="E64" s="201"/>
      <c r="F64" s="95"/>
    </row>
    <row r="65" spans="1:6" ht="38.25" customHeight="1">
      <c r="A65" s="201" t="s">
        <v>167</v>
      </c>
      <c r="B65" s="201"/>
      <c r="C65" s="201"/>
      <c r="D65" s="201"/>
      <c r="E65" s="201"/>
      <c r="F65" s="201"/>
    </row>
    <row r="66" spans="1:6" ht="15">
      <c r="A66" s="202" t="s">
        <v>159</v>
      </c>
      <c r="B66" s="202"/>
      <c r="C66" s="202"/>
      <c r="D66" s="95"/>
      <c r="E66" s="95"/>
      <c r="F66" s="95"/>
    </row>
    <row r="67" spans="1:6" ht="15">
      <c r="A67" s="95"/>
      <c r="B67" s="95"/>
      <c r="C67" s="95"/>
      <c r="D67" s="95"/>
      <c r="E67" s="95"/>
      <c r="F67" s="95"/>
    </row>
    <row r="68" spans="1:6" ht="15">
      <c r="A68" s="110" t="s">
        <v>168</v>
      </c>
      <c r="B68" s="95"/>
      <c r="C68" s="95"/>
      <c r="D68" s="95"/>
      <c r="E68" s="95"/>
      <c r="F68" s="95"/>
    </row>
    <row r="373" ht="12.75"/>
  </sheetData>
  <sheetProtection/>
  <mergeCells count="53">
    <mergeCell ref="C58:K58"/>
    <mergeCell ref="C59:K59"/>
    <mergeCell ref="A63:F63"/>
    <mergeCell ref="A64:E64"/>
    <mergeCell ref="A65:F65"/>
    <mergeCell ref="A66:C66"/>
    <mergeCell ref="H51:H52"/>
    <mergeCell ref="I51:I52"/>
    <mergeCell ref="J51:J52"/>
    <mergeCell ref="K51:K52"/>
    <mergeCell ref="A56:K56"/>
    <mergeCell ref="C57:K57"/>
    <mergeCell ref="H47:H48"/>
    <mergeCell ref="I47:I48"/>
    <mergeCell ref="J47:J48"/>
    <mergeCell ref="K47:K48"/>
    <mergeCell ref="B51:B52"/>
    <mergeCell ref="C51:C52"/>
    <mergeCell ref="D51:D52"/>
    <mergeCell ref="E51:E52"/>
    <mergeCell ref="F51:F52"/>
    <mergeCell ref="G51:G52"/>
    <mergeCell ref="B47:B48"/>
    <mergeCell ref="C47:C48"/>
    <mergeCell ref="D47:D48"/>
    <mergeCell ref="E47:E48"/>
    <mergeCell ref="F47:F48"/>
    <mergeCell ref="G47:G48"/>
    <mergeCell ref="A2:K2"/>
    <mergeCell ref="F11:F12"/>
    <mergeCell ref="A1:K1"/>
    <mergeCell ref="A3:K3"/>
    <mergeCell ref="A5:A8"/>
    <mergeCell ref="B5:B8"/>
    <mergeCell ref="C5:C8"/>
    <mergeCell ref="D5:K5"/>
    <mergeCell ref="D6:D8"/>
    <mergeCell ref="E6:K6"/>
    <mergeCell ref="E7:E8"/>
    <mergeCell ref="F7:F8"/>
    <mergeCell ref="G7:G8"/>
    <mergeCell ref="H7:H8"/>
    <mergeCell ref="I7:I8"/>
    <mergeCell ref="J7:K7"/>
    <mergeCell ref="I11:I12"/>
    <mergeCell ref="J11:J12"/>
    <mergeCell ref="K11:K12"/>
    <mergeCell ref="B11:B12"/>
    <mergeCell ref="C11:C12"/>
    <mergeCell ref="D11:D12"/>
    <mergeCell ref="E11:E12"/>
    <mergeCell ref="G11:G12"/>
    <mergeCell ref="H11:H12"/>
  </mergeCells>
  <hyperlinks>
    <hyperlink ref="G7" r:id="rId1" display="consultantplus://offline/ref=CC517A33BE09DCB7C269170A441E38D21075FA8955CC4FB508D3AEE8844C17C40A755A61F4B8OFQ9H"/>
    <hyperlink ref="A58" r:id="rId2" display="consultantplus://offline/ref=CC517A33BE09DCB7C269170A441E38D21075FA8955CC4FB508D3AEE884O4QCH"/>
    <hyperlink ref="A59" location="P373" display="P373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3" r:id="rId3"/>
  <rowBreaks count="1" manualBreakCount="1">
    <brk id="43" max="10" man="1"/>
  </rowBreaks>
  <colBreaks count="2" manualBreakCount="2">
    <brk id="11" min="4" max="49" man="1"/>
    <brk id="21" min="4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73"/>
  <sheetViews>
    <sheetView view="pageBreakPreview" zoomScaleSheetLayoutView="100" workbookViewId="0" topLeftCell="A10">
      <selection activeCell="P7" sqref="P7"/>
    </sheetView>
  </sheetViews>
  <sheetFormatPr defaultColWidth="8.875" defaultRowHeight="12.75"/>
  <cols>
    <col min="1" max="1" width="31.00390625" style="2" customWidth="1"/>
    <col min="2" max="2" width="9.00390625" style="2" bestFit="1" customWidth="1"/>
    <col min="3" max="3" width="10.875" style="2" customWidth="1"/>
    <col min="4" max="4" width="13.875" style="2" bestFit="1" customWidth="1"/>
    <col min="5" max="5" width="14.625" style="2" customWidth="1"/>
    <col min="6" max="6" width="9.625" style="2" customWidth="1"/>
    <col min="7" max="7" width="11.375" style="2" bestFit="1" customWidth="1"/>
    <col min="8" max="9" width="9.125" style="2" bestFit="1" customWidth="1"/>
    <col min="10" max="10" width="11.00390625" style="2" customWidth="1"/>
    <col min="11" max="11" width="11.625" style="2" customWidth="1"/>
    <col min="12" max="16384" width="8.875" style="2" customWidth="1"/>
  </cols>
  <sheetData>
    <row r="1" spans="1:11" ht="22.5" customHeight="1">
      <c r="A1" s="191" t="s">
        <v>139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7" customHeight="1">
      <c r="A2" s="212" t="s">
        <v>173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5">
      <c r="A3" s="216" t="s">
        <v>203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5" spans="1:11" ht="22.5" customHeight="1">
      <c r="A5" s="207" t="s">
        <v>0</v>
      </c>
      <c r="B5" s="207" t="s">
        <v>67</v>
      </c>
      <c r="C5" s="207" t="s">
        <v>68</v>
      </c>
      <c r="D5" s="207" t="s">
        <v>69</v>
      </c>
      <c r="E5" s="207"/>
      <c r="F5" s="207"/>
      <c r="G5" s="207"/>
      <c r="H5" s="207"/>
      <c r="I5" s="207"/>
      <c r="J5" s="207"/>
      <c r="K5" s="207"/>
    </row>
    <row r="6" spans="1:11" ht="15">
      <c r="A6" s="207"/>
      <c r="B6" s="207"/>
      <c r="C6" s="207"/>
      <c r="D6" s="207" t="s">
        <v>70</v>
      </c>
      <c r="E6" s="207" t="s">
        <v>5</v>
      </c>
      <c r="F6" s="207"/>
      <c r="G6" s="207"/>
      <c r="H6" s="207"/>
      <c r="I6" s="207"/>
      <c r="J6" s="207"/>
      <c r="K6" s="207"/>
    </row>
    <row r="7" spans="1:11" ht="254.25" customHeight="1">
      <c r="A7" s="207"/>
      <c r="B7" s="207"/>
      <c r="C7" s="207"/>
      <c r="D7" s="207"/>
      <c r="E7" s="207" t="s">
        <v>71</v>
      </c>
      <c r="F7" s="207" t="s">
        <v>124</v>
      </c>
      <c r="G7" s="209" t="s">
        <v>72</v>
      </c>
      <c r="H7" s="207" t="s">
        <v>73</v>
      </c>
      <c r="I7" s="207" t="s">
        <v>74</v>
      </c>
      <c r="J7" s="207" t="s">
        <v>75</v>
      </c>
      <c r="K7" s="207"/>
    </row>
    <row r="8" spans="1:11" ht="57" customHeight="1">
      <c r="A8" s="207"/>
      <c r="B8" s="207"/>
      <c r="C8" s="207"/>
      <c r="D8" s="207"/>
      <c r="E8" s="207"/>
      <c r="F8" s="207"/>
      <c r="G8" s="209"/>
      <c r="H8" s="207"/>
      <c r="I8" s="207"/>
      <c r="J8" s="103" t="s">
        <v>70</v>
      </c>
      <c r="K8" s="103" t="s">
        <v>76</v>
      </c>
    </row>
    <row r="9" spans="1:11" ht="15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68" t="s">
        <v>125</v>
      </c>
      <c r="G9" s="103">
        <v>6</v>
      </c>
      <c r="H9" s="103">
        <v>7</v>
      </c>
      <c r="I9" s="103">
        <v>8</v>
      </c>
      <c r="J9" s="103">
        <v>9</v>
      </c>
      <c r="K9" s="103">
        <v>10</v>
      </c>
    </row>
    <row r="10" spans="1:11" ht="28.5">
      <c r="A10" s="69" t="s">
        <v>77</v>
      </c>
      <c r="B10" s="70">
        <v>100</v>
      </c>
      <c r="C10" s="70" t="s">
        <v>78</v>
      </c>
      <c r="D10" s="71">
        <f>E10+J10+G10</f>
        <v>82034600</v>
      </c>
      <c r="E10" s="71">
        <v>82018200</v>
      </c>
      <c r="F10" s="71">
        <v>0</v>
      </c>
      <c r="G10" s="71">
        <v>0</v>
      </c>
      <c r="H10" s="71">
        <v>0</v>
      </c>
      <c r="I10" s="71">
        <v>0</v>
      </c>
      <c r="J10" s="71">
        <f>J11+J13</f>
        <v>16400</v>
      </c>
      <c r="K10" s="71">
        <v>0</v>
      </c>
    </row>
    <row r="11" spans="1:11" ht="15">
      <c r="A11" s="72" t="s">
        <v>5</v>
      </c>
      <c r="B11" s="208">
        <v>110</v>
      </c>
      <c r="C11" s="207" t="s">
        <v>78</v>
      </c>
      <c r="D11" s="204">
        <f>J11</f>
        <v>0</v>
      </c>
      <c r="E11" s="204" t="s">
        <v>78</v>
      </c>
      <c r="F11" s="205">
        <v>0</v>
      </c>
      <c r="G11" s="204" t="s">
        <v>78</v>
      </c>
      <c r="H11" s="204" t="s">
        <v>78</v>
      </c>
      <c r="I11" s="204" t="s">
        <v>78</v>
      </c>
      <c r="J11" s="204">
        <v>0</v>
      </c>
      <c r="K11" s="204" t="s">
        <v>78</v>
      </c>
    </row>
    <row r="12" spans="1:11" ht="15">
      <c r="A12" s="73" t="s">
        <v>79</v>
      </c>
      <c r="B12" s="208"/>
      <c r="C12" s="207"/>
      <c r="D12" s="204"/>
      <c r="E12" s="204"/>
      <c r="F12" s="206"/>
      <c r="G12" s="204"/>
      <c r="H12" s="204"/>
      <c r="I12" s="204"/>
      <c r="J12" s="204"/>
      <c r="K12" s="204"/>
    </row>
    <row r="13" spans="1:11" ht="15">
      <c r="A13" s="107" t="s">
        <v>80</v>
      </c>
      <c r="B13" s="103">
        <v>120</v>
      </c>
      <c r="C13" s="103" t="s">
        <v>78</v>
      </c>
      <c r="D13" s="104">
        <f>E13+J13</f>
        <v>82034600</v>
      </c>
      <c r="E13" s="104">
        <v>82018200</v>
      </c>
      <c r="F13" s="104">
        <v>0</v>
      </c>
      <c r="G13" s="104" t="s">
        <v>78</v>
      </c>
      <c r="H13" s="104" t="s">
        <v>78</v>
      </c>
      <c r="I13" s="104">
        <v>0</v>
      </c>
      <c r="J13" s="104">
        <v>16400</v>
      </c>
      <c r="K13" s="104">
        <v>0</v>
      </c>
    </row>
    <row r="14" spans="1:11" ht="34.5" customHeight="1">
      <c r="A14" s="107" t="s">
        <v>81</v>
      </c>
      <c r="B14" s="103">
        <v>130</v>
      </c>
      <c r="C14" s="103" t="s">
        <v>78</v>
      </c>
      <c r="D14" s="104">
        <v>0</v>
      </c>
      <c r="E14" s="104">
        <v>0</v>
      </c>
      <c r="F14" s="104"/>
      <c r="G14" s="104" t="s">
        <v>78</v>
      </c>
      <c r="H14" s="104" t="s">
        <v>78</v>
      </c>
      <c r="I14" s="104" t="s">
        <v>78</v>
      </c>
      <c r="J14" s="104">
        <v>0</v>
      </c>
      <c r="K14" s="104" t="s">
        <v>78</v>
      </c>
    </row>
    <row r="15" spans="1:11" ht="80.25" customHeight="1">
      <c r="A15" s="107" t="s">
        <v>82</v>
      </c>
      <c r="B15" s="103">
        <v>140</v>
      </c>
      <c r="C15" s="103" t="s">
        <v>78</v>
      </c>
      <c r="D15" s="104">
        <v>0</v>
      </c>
      <c r="E15" s="104" t="s">
        <v>78</v>
      </c>
      <c r="F15" s="104">
        <v>0</v>
      </c>
      <c r="G15" s="104" t="s">
        <v>78</v>
      </c>
      <c r="H15" s="104" t="s">
        <v>78</v>
      </c>
      <c r="I15" s="104" t="s">
        <v>78</v>
      </c>
      <c r="J15" s="104">
        <v>0</v>
      </c>
      <c r="K15" s="104" t="s">
        <v>78</v>
      </c>
    </row>
    <row r="16" spans="1:11" ht="30">
      <c r="A16" s="107" t="s">
        <v>83</v>
      </c>
      <c r="B16" s="103">
        <v>150</v>
      </c>
      <c r="C16" s="103" t="s">
        <v>78</v>
      </c>
      <c r="D16" s="104">
        <f>G16</f>
        <v>0</v>
      </c>
      <c r="E16" s="104" t="s">
        <v>78</v>
      </c>
      <c r="F16" s="104">
        <v>0</v>
      </c>
      <c r="G16" s="104">
        <v>0</v>
      </c>
      <c r="H16" s="104">
        <v>0</v>
      </c>
      <c r="I16" s="104" t="s">
        <v>78</v>
      </c>
      <c r="J16" s="104" t="s">
        <v>78</v>
      </c>
      <c r="K16" s="104" t="s">
        <v>78</v>
      </c>
    </row>
    <row r="17" spans="1:11" ht="15">
      <c r="A17" s="107" t="s">
        <v>84</v>
      </c>
      <c r="B17" s="103">
        <v>160</v>
      </c>
      <c r="C17" s="103" t="s">
        <v>78</v>
      </c>
      <c r="D17" s="104">
        <v>0</v>
      </c>
      <c r="E17" s="104" t="s">
        <v>78</v>
      </c>
      <c r="F17" s="104">
        <v>0</v>
      </c>
      <c r="G17" s="104" t="s">
        <v>78</v>
      </c>
      <c r="H17" s="104" t="s">
        <v>78</v>
      </c>
      <c r="I17" s="104" t="s">
        <v>78</v>
      </c>
      <c r="J17" s="104">
        <v>0</v>
      </c>
      <c r="K17" s="104">
        <v>0</v>
      </c>
    </row>
    <row r="18" spans="1:11" ht="15">
      <c r="A18" s="107" t="s">
        <v>85</v>
      </c>
      <c r="B18" s="103">
        <v>180</v>
      </c>
      <c r="C18" s="103" t="s">
        <v>78</v>
      </c>
      <c r="D18" s="104">
        <v>0</v>
      </c>
      <c r="E18" s="104" t="s">
        <v>78</v>
      </c>
      <c r="F18" s="104">
        <v>0</v>
      </c>
      <c r="G18" s="104" t="s">
        <v>78</v>
      </c>
      <c r="H18" s="104" t="s">
        <v>78</v>
      </c>
      <c r="I18" s="104" t="s">
        <v>78</v>
      </c>
      <c r="J18" s="104">
        <v>0</v>
      </c>
      <c r="K18" s="104" t="s">
        <v>78</v>
      </c>
    </row>
    <row r="19" spans="1:11" ht="28.5">
      <c r="A19" s="76" t="s">
        <v>86</v>
      </c>
      <c r="B19" s="70">
        <v>200</v>
      </c>
      <c r="C19" s="70">
        <v>900</v>
      </c>
      <c r="D19" s="71">
        <f>E19+G19+J19</f>
        <v>82034600</v>
      </c>
      <c r="E19" s="71">
        <f>E20+E27+E34</f>
        <v>82018200</v>
      </c>
      <c r="F19" s="71">
        <v>0</v>
      </c>
      <c r="G19" s="71">
        <v>0</v>
      </c>
      <c r="H19" s="71">
        <v>0</v>
      </c>
      <c r="I19" s="71">
        <v>0</v>
      </c>
      <c r="J19" s="71">
        <f>J27+J34+J20</f>
        <v>16400</v>
      </c>
      <c r="K19" s="71">
        <v>0</v>
      </c>
    </row>
    <row r="20" spans="1:11" ht="28.5" customHeight="1">
      <c r="A20" s="72" t="s">
        <v>87</v>
      </c>
      <c r="B20" s="77">
        <v>210</v>
      </c>
      <c r="C20" s="77">
        <v>210</v>
      </c>
      <c r="D20" s="104">
        <f>SUM(D22:D24)</f>
        <v>64435500</v>
      </c>
      <c r="E20" s="104">
        <f>SUM(E22:E24)</f>
        <v>64435500</v>
      </c>
      <c r="F20" s="104">
        <v>0</v>
      </c>
      <c r="G20" s="104">
        <v>0</v>
      </c>
      <c r="H20" s="104">
        <v>0</v>
      </c>
      <c r="I20" s="104">
        <v>0</v>
      </c>
      <c r="J20" s="104">
        <f>SUM(J22:J24)</f>
        <v>0</v>
      </c>
      <c r="K20" s="104">
        <v>0</v>
      </c>
    </row>
    <row r="21" spans="1:11" ht="17.25" customHeight="1">
      <c r="A21" s="78" t="s">
        <v>1</v>
      </c>
      <c r="B21" s="103"/>
      <c r="C21" s="79"/>
      <c r="D21" s="80"/>
      <c r="E21" s="81"/>
      <c r="F21" s="81"/>
      <c r="G21" s="81"/>
      <c r="H21" s="81"/>
      <c r="I21" s="81"/>
      <c r="J21" s="81"/>
      <c r="K21" s="81"/>
    </row>
    <row r="22" spans="1:11" ht="18" customHeight="1">
      <c r="A22" s="107" t="s">
        <v>142</v>
      </c>
      <c r="B22" s="109">
        <v>211</v>
      </c>
      <c r="C22" s="103">
        <v>211</v>
      </c>
      <c r="D22" s="82">
        <f>E22+G22+J22</f>
        <v>48600800</v>
      </c>
      <c r="E22" s="104">
        <v>48600800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</row>
    <row r="23" spans="1:11" ht="15">
      <c r="A23" s="107" t="s">
        <v>143</v>
      </c>
      <c r="B23" s="103">
        <v>212</v>
      </c>
      <c r="C23" s="103">
        <v>212</v>
      </c>
      <c r="D23" s="82">
        <f>E23+G23+J23</f>
        <v>1983500</v>
      </c>
      <c r="E23" s="106">
        <v>1983500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</row>
    <row r="24" spans="1:11" ht="30">
      <c r="A24" s="107" t="s">
        <v>144</v>
      </c>
      <c r="B24" s="103">
        <v>213</v>
      </c>
      <c r="C24" s="103">
        <v>213</v>
      </c>
      <c r="D24" s="82">
        <f>E24+G24+J24</f>
        <v>13851200</v>
      </c>
      <c r="E24" s="104">
        <v>13851200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</row>
    <row r="25" spans="1:11" ht="30">
      <c r="A25" s="107" t="s">
        <v>88</v>
      </c>
      <c r="B25" s="103">
        <v>220</v>
      </c>
      <c r="C25" s="103">
        <v>260</v>
      </c>
      <c r="D25" s="82">
        <f>E25+G25+J25</f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</row>
    <row r="26" spans="1:11" ht="28.5" customHeight="1">
      <c r="A26" s="84" t="s">
        <v>1</v>
      </c>
      <c r="B26" s="107"/>
      <c r="C26" s="107"/>
      <c r="D26" s="104"/>
      <c r="E26" s="104"/>
      <c r="F26" s="104"/>
      <c r="G26" s="104"/>
      <c r="H26" s="104"/>
      <c r="I26" s="104"/>
      <c r="J26" s="104"/>
      <c r="K26" s="104"/>
    </row>
    <row r="27" spans="1:11" ht="30">
      <c r="A27" s="107" t="s">
        <v>89</v>
      </c>
      <c r="B27" s="103">
        <v>230</v>
      </c>
      <c r="C27" s="103">
        <v>290</v>
      </c>
      <c r="D27" s="104">
        <f>E27+J27</f>
        <v>1150800</v>
      </c>
      <c r="E27" s="104">
        <f>SUM(E29:E31)</f>
        <v>1150800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</row>
    <row r="28" spans="1:11" ht="31.5" customHeight="1">
      <c r="A28" s="84" t="s">
        <v>1</v>
      </c>
      <c r="B28" s="107"/>
      <c r="C28" s="107"/>
      <c r="D28" s="104"/>
      <c r="E28" s="104"/>
      <c r="F28" s="104"/>
      <c r="G28" s="104"/>
      <c r="H28" s="104"/>
      <c r="I28" s="104"/>
      <c r="J28" s="104"/>
      <c r="K28" s="104"/>
    </row>
    <row r="29" spans="1:11" ht="19.5" customHeight="1">
      <c r="A29" s="107" t="s">
        <v>154</v>
      </c>
      <c r="B29" s="103">
        <v>231</v>
      </c>
      <c r="C29" s="103">
        <v>292</v>
      </c>
      <c r="D29" s="104">
        <f>E29</f>
        <v>650200</v>
      </c>
      <c r="E29" s="104">
        <v>650200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</row>
    <row r="30" spans="1:11" ht="19.5" customHeight="1">
      <c r="A30" s="107" t="s">
        <v>155</v>
      </c>
      <c r="B30" s="103">
        <v>232</v>
      </c>
      <c r="C30" s="103">
        <v>292</v>
      </c>
      <c r="D30" s="104">
        <f>E30</f>
        <v>387600</v>
      </c>
      <c r="E30" s="104">
        <v>387600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</row>
    <row r="31" spans="1:11" ht="30" customHeight="1">
      <c r="A31" s="107" t="s">
        <v>156</v>
      </c>
      <c r="B31" s="103">
        <v>233</v>
      </c>
      <c r="C31" s="103">
        <v>292</v>
      </c>
      <c r="D31" s="104">
        <f>E31+J31</f>
        <v>113000</v>
      </c>
      <c r="E31" s="104">
        <v>113000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</row>
    <row r="32" spans="1:11" ht="34.5" customHeight="1">
      <c r="A32" s="107" t="s">
        <v>90</v>
      </c>
      <c r="B32" s="103">
        <v>240</v>
      </c>
      <c r="C32" s="103">
        <v>240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</row>
    <row r="33" spans="1:11" ht="31.5" customHeight="1">
      <c r="A33" s="107" t="s">
        <v>91</v>
      </c>
      <c r="B33" s="103">
        <v>250</v>
      </c>
      <c r="C33" s="103" t="s">
        <v>78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</row>
    <row r="34" spans="1:11" ht="29.25" customHeight="1">
      <c r="A34" s="107" t="s">
        <v>92</v>
      </c>
      <c r="B34" s="103">
        <v>260</v>
      </c>
      <c r="C34" s="103" t="s">
        <v>78</v>
      </c>
      <c r="D34" s="104">
        <f>E34+J34+G34</f>
        <v>16448300</v>
      </c>
      <c r="E34" s="104">
        <f aca="true" t="shared" si="0" ref="E34:J34">SUM(E36:E45)</f>
        <v>16431900</v>
      </c>
      <c r="F34" s="104">
        <f t="shared" si="0"/>
        <v>0</v>
      </c>
      <c r="G34" s="104">
        <f t="shared" si="0"/>
        <v>0</v>
      </c>
      <c r="H34" s="104">
        <f t="shared" si="0"/>
        <v>0</v>
      </c>
      <c r="I34" s="104">
        <f t="shared" si="0"/>
        <v>0</v>
      </c>
      <c r="J34" s="104">
        <f t="shared" si="0"/>
        <v>16400</v>
      </c>
      <c r="K34" s="104">
        <v>0</v>
      </c>
    </row>
    <row r="35" spans="1:11" ht="15">
      <c r="A35" s="107" t="s">
        <v>1</v>
      </c>
      <c r="B35" s="103"/>
      <c r="C35" s="103"/>
      <c r="D35" s="104"/>
      <c r="E35" s="104"/>
      <c r="F35" s="104"/>
      <c r="G35" s="104"/>
      <c r="H35" s="104"/>
      <c r="I35" s="104"/>
      <c r="J35" s="104"/>
      <c r="K35" s="104"/>
    </row>
    <row r="36" spans="1:11" ht="20.25" customHeight="1">
      <c r="A36" s="72" t="s">
        <v>145</v>
      </c>
      <c r="B36" s="103">
        <v>261</v>
      </c>
      <c r="C36" s="103">
        <v>221</v>
      </c>
      <c r="D36" s="104">
        <f>E36+G36+J36</f>
        <v>257200</v>
      </c>
      <c r="E36" s="104">
        <v>257200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</row>
    <row r="37" spans="1:11" ht="15">
      <c r="A37" s="85" t="s">
        <v>146</v>
      </c>
      <c r="B37" s="103">
        <v>262</v>
      </c>
      <c r="C37" s="103">
        <v>222</v>
      </c>
      <c r="D37" s="104">
        <f aca="true" t="shared" si="1" ref="D37:D45">E37+G37+J37</f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</row>
    <row r="38" spans="1:11" ht="31.5" customHeight="1">
      <c r="A38" s="85" t="s">
        <v>147</v>
      </c>
      <c r="B38" s="103">
        <v>263</v>
      </c>
      <c r="C38" s="103">
        <v>223</v>
      </c>
      <c r="D38" s="104">
        <f t="shared" si="1"/>
        <v>2566000</v>
      </c>
      <c r="E38" s="104">
        <v>2566000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</row>
    <row r="39" spans="1:11" ht="16.5" customHeight="1">
      <c r="A39" s="96" t="s">
        <v>148</v>
      </c>
      <c r="B39" s="77">
        <v>264</v>
      </c>
      <c r="C39" s="77">
        <v>224</v>
      </c>
      <c r="D39" s="104">
        <f t="shared" si="1"/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</row>
    <row r="40" spans="1:11" ht="14.25" customHeight="1">
      <c r="A40" s="100" t="s">
        <v>149</v>
      </c>
      <c r="B40" s="103">
        <v>265</v>
      </c>
      <c r="C40" s="103">
        <v>225</v>
      </c>
      <c r="D40" s="104">
        <f t="shared" si="1"/>
        <v>5130200</v>
      </c>
      <c r="E40" s="104">
        <v>5130200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</row>
    <row r="41" spans="1:11" ht="18" customHeight="1">
      <c r="A41" s="100" t="s">
        <v>150</v>
      </c>
      <c r="B41" s="103">
        <v>266</v>
      </c>
      <c r="C41" s="103">
        <v>226</v>
      </c>
      <c r="D41" s="104">
        <f t="shared" si="1"/>
        <v>2848400</v>
      </c>
      <c r="E41" s="104">
        <v>2848400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</row>
    <row r="42" spans="1:11" ht="28.5" customHeight="1">
      <c r="A42" s="100" t="s">
        <v>151</v>
      </c>
      <c r="B42" s="103">
        <v>267</v>
      </c>
      <c r="C42" s="103">
        <v>310</v>
      </c>
      <c r="D42" s="104">
        <f t="shared" si="1"/>
        <v>394100</v>
      </c>
      <c r="E42" s="104">
        <v>394100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</row>
    <row r="43" spans="1:11" ht="27.75" customHeight="1">
      <c r="A43" s="98" t="s">
        <v>152</v>
      </c>
      <c r="B43" s="99">
        <v>268</v>
      </c>
      <c r="C43" s="99">
        <v>320</v>
      </c>
      <c r="D43" s="104">
        <f t="shared" si="1"/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</row>
    <row r="44" spans="1:11" ht="17.25" customHeight="1">
      <c r="A44" s="85" t="s">
        <v>153</v>
      </c>
      <c r="B44" s="103">
        <v>269</v>
      </c>
      <c r="C44" s="103">
        <v>340</v>
      </c>
      <c r="D44" s="104">
        <f t="shared" si="1"/>
        <v>5252400</v>
      </c>
      <c r="E44" s="104">
        <v>5236000</v>
      </c>
      <c r="F44" s="104">
        <v>0</v>
      </c>
      <c r="G44" s="104">
        <v>0</v>
      </c>
      <c r="H44" s="104">
        <v>0</v>
      </c>
      <c r="I44" s="104">
        <v>0</v>
      </c>
      <c r="J44" s="104">
        <v>16400</v>
      </c>
      <c r="K44" s="104">
        <v>0</v>
      </c>
    </row>
    <row r="45" spans="1:11" ht="27" customHeight="1">
      <c r="A45" s="111" t="s">
        <v>169</v>
      </c>
      <c r="B45" s="103">
        <v>290</v>
      </c>
      <c r="C45" s="103">
        <v>292</v>
      </c>
      <c r="D45" s="104">
        <f t="shared" si="1"/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</row>
    <row r="46" spans="1:11" ht="88.5" customHeight="1">
      <c r="A46" s="72" t="s">
        <v>93</v>
      </c>
      <c r="B46" s="103">
        <v>300</v>
      </c>
      <c r="C46" s="108" t="s">
        <v>78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</row>
    <row r="47" spans="1:11" ht="52.5" customHeight="1">
      <c r="A47" s="72" t="s">
        <v>1</v>
      </c>
      <c r="B47" s="208">
        <v>310</v>
      </c>
      <c r="C47" s="207" t="s">
        <v>78</v>
      </c>
      <c r="D47" s="204">
        <v>0</v>
      </c>
      <c r="E47" s="204">
        <v>0</v>
      </c>
      <c r="F47" s="205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</row>
    <row r="48" spans="1:11" ht="15">
      <c r="A48" s="73" t="s">
        <v>94</v>
      </c>
      <c r="B48" s="208"/>
      <c r="C48" s="207"/>
      <c r="D48" s="204"/>
      <c r="E48" s="204"/>
      <c r="F48" s="206"/>
      <c r="G48" s="204"/>
      <c r="H48" s="204"/>
      <c r="I48" s="204"/>
      <c r="J48" s="204"/>
      <c r="K48" s="204"/>
    </row>
    <row r="49" spans="1:11" ht="20.25" customHeight="1">
      <c r="A49" s="73" t="s">
        <v>95</v>
      </c>
      <c r="B49" s="103">
        <v>320</v>
      </c>
      <c r="C49" s="103" t="s">
        <v>78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</row>
    <row r="50" spans="1:11" ht="30">
      <c r="A50" s="107" t="s">
        <v>96</v>
      </c>
      <c r="B50" s="103">
        <v>400</v>
      </c>
      <c r="C50" s="103" t="s">
        <v>78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</row>
    <row r="51" spans="1:11" ht="15">
      <c r="A51" s="107" t="s">
        <v>97</v>
      </c>
      <c r="B51" s="207">
        <v>410</v>
      </c>
      <c r="C51" s="207" t="s">
        <v>78</v>
      </c>
      <c r="D51" s="204">
        <v>0</v>
      </c>
      <c r="E51" s="204">
        <v>0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0</v>
      </c>
    </row>
    <row r="52" spans="1:11" ht="15">
      <c r="A52" s="107" t="s">
        <v>98</v>
      </c>
      <c r="B52" s="207"/>
      <c r="C52" s="207"/>
      <c r="D52" s="204"/>
      <c r="E52" s="204"/>
      <c r="F52" s="204"/>
      <c r="G52" s="204"/>
      <c r="H52" s="204"/>
      <c r="I52" s="204"/>
      <c r="J52" s="204"/>
      <c r="K52" s="204"/>
    </row>
    <row r="53" spans="1:11" ht="15">
      <c r="A53" s="107" t="s">
        <v>99</v>
      </c>
      <c r="B53" s="103">
        <v>420</v>
      </c>
      <c r="C53" s="103" t="s">
        <v>78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</row>
    <row r="54" spans="1:11" ht="15">
      <c r="A54" s="107" t="s">
        <v>100</v>
      </c>
      <c r="B54" s="103">
        <v>500</v>
      </c>
      <c r="C54" s="103" t="s">
        <v>78</v>
      </c>
      <c r="D54" s="104">
        <f>E54+J54</f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</row>
    <row r="55" spans="1:11" ht="15">
      <c r="A55" s="107" t="s">
        <v>101</v>
      </c>
      <c r="B55" s="103">
        <v>600</v>
      </c>
      <c r="C55" s="103" t="s">
        <v>78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</row>
    <row r="56" spans="1:11" ht="15">
      <c r="A56" s="203" t="s">
        <v>16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</row>
    <row r="57" spans="1:11" ht="30">
      <c r="A57" s="107" t="s">
        <v>17</v>
      </c>
      <c r="B57" s="103">
        <v>10</v>
      </c>
      <c r="C57" s="204">
        <f>D19</f>
        <v>82034600</v>
      </c>
      <c r="D57" s="204"/>
      <c r="E57" s="204"/>
      <c r="F57" s="204"/>
      <c r="G57" s="204"/>
      <c r="H57" s="204"/>
      <c r="I57" s="204"/>
      <c r="J57" s="204"/>
      <c r="K57" s="204"/>
    </row>
    <row r="58" spans="1:11" ht="90">
      <c r="A58" s="86" t="s">
        <v>102</v>
      </c>
      <c r="B58" s="103">
        <v>20</v>
      </c>
      <c r="C58" s="204">
        <v>0</v>
      </c>
      <c r="D58" s="204"/>
      <c r="E58" s="204"/>
      <c r="F58" s="204"/>
      <c r="G58" s="204"/>
      <c r="H58" s="204"/>
      <c r="I58" s="204"/>
      <c r="J58" s="204"/>
      <c r="K58" s="204"/>
    </row>
    <row r="59" spans="1:11" ht="45">
      <c r="A59" s="86" t="s">
        <v>103</v>
      </c>
      <c r="B59" s="103">
        <v>30</v>
      </c>
      <c r="C59" s="204">
        <v>0</v>
      </c>
      <c r="D59" s="204"/>
      <c r="E59" s="204"/>
      <c r="F59" s="204"/>
      <c r="G59" s="204"/>
      <c r="H59" s="204"/>
      <c r="I59" s="204"/>
      <c r="J59" s="204"/>
      <c r="K59" s="204"/>
    </row>
    <row r="62" spans="1:6" ht="15">
      <c r="A62" s="95"/>
      <c r="B62" s="95"/>
      <c r="C62" s="95"/>
      <c r="D62" s="95"/>
      <c r="E62" s="95"/>
      <c r="F62" s="95"/>
    </row>
    <row r="63" spans="1:6" ht="15">
      <c r="A63" s="201" t="s">
        <v>166</v>
      </c>
      <c r="B63" s="201"/>
      <c r="C63" s="201"/>
      <c r="D63" s="201"/>
      <c r="E63" s="201"/>
      <c r="F63" s="201"/>
    </row>
    <row r="64" spans="1:6" ht="15">
      <c r="A64" s="201" t="s">
        <v>160</v>
      </c>
      <c r="B64" s="201"/>
      <c r="C64" s="201"/>
      <c r="D64" s="201"/>
      <c r="E64" s="201"/>
      <c r="F64" s="95"/>
    </row>
    <row r="65" spans="1:6" ht="43.5" customHeight="1">
      <c r="A65" s="201" t="s">
        <v>167</v>
      </c>
      <c r="B65" s="201"/>
      <c r="C65" s="201"/>
      <c r="D65" s="201"/>
      <c r="E65" s="201"/>
      <c r="F65" s="201"/>
    </row>
    <row r="66" spans="1:6" ht="15">
      <c r="A66" s="202" t="s">
        <v>159</v>
      </c>
      <c r="B66" s="202"/>
      <c r="C66" s="202"/>
      <c r="D66" s="95"/>
      <c r="E66" s="95"/>
      <c r="F66" s="95"/>
    </row>
    <row r="67" spans="1:6" ht="15">
      <c r="A67" s="95"/>
      <c r="B67" s="95"/>
      <c r="C67" s="95"/>
      <c r="D67" s="95"/>
      <c r="E67" s="95"/>
      <c r="F67" s="95"/>
    </row>
    <row r="68" spans="1:6" ht="15">
      <c r="A68" s="110" t="s">
        <v>168</v>
      </c>
      <c r="B68" s="95"/>
      <c r="C68" s="95"/>
      <c r="D68" s="95"/>
      <c r="E68" s="95"/>
      <c r="F68" s="95"/>
    </row>
    <row r="373" ht="12.75"/>
  </sheetData>
  <sheetProtection/>
  <mergeCells count="53">
    <mergeCell ref="C58:K58"/>
    <mergeCell ref="C59:K59"/>
    <mergeCell ref="A63:F63"/>
    <mergeCell ref="A64:E64"/>
    <mergeCell ref="A65:F65"/>
    <mergeCell ref="A66:C66"/>
    <mergeCell ref="H51:H52"/>
    <mergeCell ref="I51:I52"/>
    <mergeCell ref="J51:J52"/>
    <mergeCell ref="K51:K52"/>
    <mergeCell ref="A56:K56"/>
    <mergeCell ref="C57:K57"/>
    <mergeCell ref="H47:H48"/>
    <mergeCell ref="I47:I48"/>
    <mergeCell ref="J47:J48"/>
    <mergeCell ref="K47:K48"/>
    <mergeCell ref="B51:B52"/>
    <mergeCell ref="C51:C52"/>
    <mergeCell ref="D51:D52"/>
    <mergeCell ref="E51:E52"/>
    <mergeCell ref="F51:F52"/>
    <mergeCell ref="G51:G52"/>
    <mergeCell ref="B47:B48"/>
    <mergeCell ref="C47:C48"/>
    <mergeCell ref="D47:D48"/>
    <mergeCell ref="E47:E48"/>
    <mergeCell ref="F47:F48"/>
    <mergeCell ref="G47:G48"/>
    <mergeCell ref="A2:K2"/>
    <mergeCell ref="F11:F12"/>
    <mergeCell ref="A1:K1"/>
    <mergeCell ref="A3:K3"/>
    <mergeCell ref="A5:A8"/>
    <mergeCell ref="B5:B8"/>
    <mergeCell ref="C5:C8"/>
    <mergeCell ref="D5:K5"/>
    <mergeCell ref="D6:D8"/>
    <mergeCell ref="E6:K6"/>
    <mergeCell ref="E7:E8"/>
    <mergeCell ref="F7:F8"/>
    <mergeCell ref="G7:G8"/>
    <mergeCell ref="H7:H8"/>
    <mergeCell ref="I7:I8"/>
    <mergeCell ref="J7:K7"/>
    <mergeCell ref="I11:I12"/>
    <mergeCell ref="J11:J12"/>
    <mergeCell ref="K11:K12"/>
    <mergeCell ref="B11:B12"/>
    <mergeCell ref="C11:C12"/>
    <mergeCell ref="D11:D12"/>
    <mergeCell ref="E11:E12"/>
    <mergeCell ref="G11:G12"/>
    <mergeCell ref="H11:H12"/>
  </mergeCells>
  <hyperlinks>
    <hyperlink ref="G7" r:id="rId1" display="consultantplus://offline/ref=CC517A33BE09DCB7C269170A441E38D21075FA8955CC4FB508D3AEE8844C17C40A755A61F4B8OFQ9H"/>
    <hyperlink ref="A58" r:id="rId2" display="consultantplus://offline/ref=CC517A33BE09DCB7C269170A441E38D21075FA8955CC4FB508D3AEE884O4QCH"/>
    <hyperlink ref="A59" location="P373" display="P373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6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20"/>
  <sheetViews>
    <sheetView tabSelected="1" view="pageBreakPreview" zoomScaleSheetLayoutView="100" workbookViewId="0" topLeftCell="A1">
      <selection activeCell="G13" sqref="G13"/>
    </sheetView>
  </sheetViews>
  <sheetFormatPr defaultColWidth="8.875" defaultRowHeight="12.75"/>
  <cols>
    <col min="1" max="1" width="31.00390625" style="2" customWidth="1"/>
    <col min="2" max="3" width="9.00390625" style="2" bestFit="1" customWidth="1"/>
    <col min="4" max="4" width="12.75390625" style="2" bestFit="1" customWidth="1"/>
    <col min="5" max="6" width="12.625" style="2" bestFit="1" customWidth="1"/>
    <col min="7" max="7" width="12.75390625" style="2" bestFit="1" customWidth="1"/>
    <col min="8" max="9" width="12.625" style="2" bestFit="1" customWidth="1"/>
    <col min="10" max="10" width="12.875" style="2" customWidth="1"/>
    <col min="11" max="12" width="10.00390625" style="2" bestFit="1" customWidth="1"/>
    <col min="13" max="13" width="14.75390625" style="2" customWidth="1"/>
    <col min="14" max="16384" width="8.875" style="2" customWidth="1"/>
  </cols>
  <sheetData>
    <row r="1" spans="1:12" ht="32.25" customHeight="1">
      <c r="A1" s="221" t="s">
        <v>104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41.25" customHeight="1">
      <c r="A2" s="218" t="s">
        <v>207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s="128" customFormat="1" ht="15">
      <c r="A3" s="220" t="s">
        <v>228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ht="15" customHeight="1">
      <c r="A4" s="88"/>
    </row>
    <row r="5" spans="1:12" ht="15.75" customHeight="1">
      <c r="A5" s="217" t="s">
        <v>0</v>
      </c>
      <c r="B5" s="217" t="s">
        <v>67</v>
      </c>
      <c r="C5" s="217" t="s">
        <v>105</v>
      </c>
      <c r="D5" s="217" t="s">
        <v>106</v>
      </c>
      <c r="E5" s="217"/>
      <c r="F5" s="217"/>
      <c r="G5" s="217"/>
      <c r="H5" s="217"/>
      <c r="I5" s="217"/>
      <c r="J5" s="217"/>
      <c r="K5" s="217"/>
      <c r="L5" s="217"/>
    </row>
    <row r="6" spans="1:12" ht="21.75" customHeight="1">
      <c r="A6" s="217"/>
      <c r="B6" s="217"/>
      <c r="C6" s="217"/>
      <c r="D6" s="217" t="s">
        <v>107</v>
      </c>
      <c r="E6" s="217"/>
      <c r="F6" s="217"/>
      <c r="G6" s="217"/>
      <c r="H6" s="217"/>
      <c r="I6" s="217"/>
      <c r="J6" s="217"/>
      <c r="K6" s="217"/>
      <c r="L6" s="217"/>
    </row>
    <row r="7" spans="1:12" ht="15">
      <c r="A7" s="217"/>
      <c r="B7" s="217"/>
      <c r="C7" s="217"/>
      <c r="D7" s="217" t="s">
        <v>108</v>
      </c>
      <c r="E7" s="217"/>
      <c r="F7" s="217"/>
      <c r="G7" s="217" t="s">
        <v>5</v>
      </c>
      <c r="H7" s="217"/>
      <c r="I7" s="217"/>
      <c r="J7" s="217"/>
      <c r="K7" s="217"/>
      <c r="L7" s="217"/>
    </row>
    <row r="8" spans="1:12" ht="111" customHeight="1">
      <c r="A8" s="217"/>
      <c r="B8" s="217"/>
      <c r="C8" s="217"/>
      <c r="D8" s="217"/>
      <c r="E8" s="217"/>
      <c r="F8" s="217"/>
      <c r="G8" s="209" t="s">
        <v>109</v>
      </c>
      <c r="H8" s="209"/>
      <c r="I8" s="209"/>
      <c r="J8" s="209" t="s">
        <v>110</v>
      </c>
      <c r="K8" s="209"/>
      <c r="L8" s="209"/>
    </row>
    <row r="9" spans="1:12" ht="93" customHeight="1">
      <c r="A9" s="217"/>
      <c r="B9" s="217"/>
      <c r="C9" s="217"/>
      <c r="D9" s="89" t="s">
        <v>192</v>
      </c>
      <c r="E9" s="89" t="s">
        <v>140</v>
      </c>
      <c r="F9" s="89" t="s">
        <v>193</v>
      </c>
      <c r="G9" s="89" t="s">
        <v>192</v>
      </c>
      <c r="H9" s="89" t="s">
        <v>140</v>
      </c>
      <c r="I9" s="89" t="s">
        <v>193</v>
      </c>
      <c r="J9" s="89" t="s">
        <v>192</v>
      </c>
      <c r="K9" s="89" t="s">
        <v>140</v>
      </c>
      <c r="L9" s="89" t="s">
        <v>193</v>
      </c>
    </row>
    <row r="10" spans="1:12" ht="18" customHeight="1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</row>
    <row r="11" spans="1:12" ht="33" customHeight="1">
      <c r="A11" s="66" t="s">
        <v>111</v>
      </c>
      <c r="B11" s="90" t="s">
        <v>121</v>
      </c>
      <c r="C11" s="89" t="s">
        <v>78</v>
      </c>
      <c r="D11" s="91">
        <f aca="true" t="shared" si="0" ref="D11:L11">D12+D13</f>
        <v>21844324.32</v>
      </c>
      <c r="E11" s="91">
        <f t="shared" si="0"/>
        <v>16464700</v>
      </c>
      <c r="F11" s="91">
        <f t="shared" si="0"/>
        <v>16464700</v>
      </c>
      <c r="G11" s="91">
        <f t="shared" si="0"/>
        <v>20974834.11</v>
      </c>
      <c r="H11" s="91">
        <f t="shared" si="0"/>
        <v>16448300</v>
      </c>
      <c r="I11" s="91">
        <f t="shared" si="0"/>
        <v>16448300</v>
      </c>
      <c r="J11" s="91">
        <f>J12+J13</f>
        <v>869490.21</v>
      </c>
      <c r="K11" s="91">
        <f t="shared" si="0"/>
        <v>16400</v>
      </c>
      <c r="L11" s="91">
        <f t="shared" si="0"/>
        <v>16400</v>
      </c>
    </row>
    <row r="12" spans="1:12" ht="61.5" customHeight="1">
      <c r="A12" s="66" t="s">
        <v>112</v>
      </c>
      <c r="B12" s="89">
        <v>1001</v>
      </c>
      <c r="C12" s="89" t="s">
        <v>78</v>
      </c>
      <c r="D12" s="91">
        <f aca="true" t="shared" si="1" ref="D12:F13">G12+J12</f>
        <v>8454218.23</v>
      </c>
      <c r="E12" s="91">
        <f t="shared" si="1"/>
        <v>10980000</v>
      </c>
      <c r="F12" s="91">
        <f t="shared" si="1"/>
        <v>10980000</v>
      </c>
      <c r="G12" s="91">
        <v>8454218.23</v>
      </c>
      <c r="H12" s="91">
        <v>10980000</v>
      </c>
      <c r="I12" s="91">
        <v>10980000</v>
      </c>
      <c r="J12" s="91">
        <v>0</v>
      </c>
      <c r="K12" s="91">
        <v>0</v>
      </c>
      <c r="L12" s="91">
        <v>0</v>
      </c>
    </row>
    <row r="13" spans="1:12" ht="30" customHeight="1">
      <c r="A13" s="66" t="s">
        <v>113</v>
      </c>
      <c r="B13" s="89">
        <v>2001</v>
      </c>
      <c r="C13" s="89" t="s">
        <v>78</v>
      </c>
      <c r="D13" s="91">
        <f t="shared" si="1"/>
        <v>13390106.09</v>
      </c>
      <c r="E13" s="91">
        <f t="shared" si="1"/>
        <v>5484700</v>
      </c>
      <c r="F13" s="91">
        <f t="shared" si="1"/>
        <v>5484700</v>
      </c>
      <c r="G13" s="91">
        <f>'стр. 3,4 2018г'!E34+'стр. 3,4 2018г'!G34-G12</f>
        <v>12520615.879999999</v>
      </c>
      <c r="H13" s="91">
        <v>5468300</v>
      </c>
      <c r="I13" s="91">
        <v>5468300</v>
      </c>
      <c r="J13" s="91">
        <f>'стр. 3,4 2018г'!J34</f>
        <v>869490.21</v>
      </c>
      <c r="K13" s="91">
        <v>16400</v>
      </c>
      <c r="L13" s="91">
        <v>16400</v>
      </c>
    </row>
    <row r="14" spans="1:12" ht="15.75" customHeight="1">
      <c r="A14" s="92"/>
      <c r="B14" s="93"/>
      <c r="C14" s="92"/>
      <c r="D14" s="92"/>
      <c r="E14" s="92"/>
      <c r="F14" s="92"/>
      <c r="G14" s="95"/>
      <c r="H14" s="92"/>
      <c r="I14" s="92"/>
      <c r="J14" s="92"/>
      <c r="K14" s="92"/>
      <c r="L14" s="92"/>
    </row>
    <row r="15" spans="1:49" ht="29.25" customHeight="1">
      <c r="A15" s="201" t="s">
        <v>215</v>
      </c>
      <c r="B15" s="201"/>
      <c r="C15" s="201"/>
      <c r="D15" s="201"/>
      <c r="E15" s="201"/>
      <c r="F15" s="201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</row>
    <row r="16" spans="1:49" ht="17.25" customHeight="1">
      <c r="A16" s="201" t="s">
        <v>216</v>
      </c>
      <c r="B16" s="201"/>
      <c r="C16" s="201"/>
      <c r="D16" s="201"/>
      <c r="E16" s="201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</row>
    <row r="17" spans="1:54" ht="42" customHeight="1">
      <c r="A17" s="201" t="s">
        <v>204</v>
      </c>
      <c r="B17" s="201"/>
      <c r="C17" s="201"/>
      <c r="D17" s="201"/>
      <c r="E17" s="201"/>
      <c r="F17" s="201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</row>
    <row r="18" spans="1:54" ht="14.25" customHeight="1">
      <c r="A18" s="202" t="s">
        <v>159</v>
      </c>
      <c r="B18" s="202"/>
      <c r="C18" s="202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</row>
    <row r="19" spans="1:108" ht="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4"/>
      <c r="AY19" s="94"/>
      <c r="AZ19" s="94"/>
      <c r="BA19" s="94"/>
      <c r="BB19" s="94"/>
      <c r="BC19" s="94"/>
      <c r="BD19" s="94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ht="15">
      <c r="A20" s="110" t="s">
        <v>224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</sheetData>
  <sheetProtection/>
  <mergeCells count="16">
    <mergeCell ref="A17:F17"/>
    <mergeCell ref="A18:C18"/>
    <mergeCell ref="A3:L3"/>
    <mergeCell ref="A1:L1"/>
    <mergeCell ref="A5:A9"/>
    <mergeCell ref="B5:B9"/>
    <mergeCell ref="C5:C9"/>
    <mergeCell ref="D5:L5"/>
    <mergeCell ref="D6:L6"/>
    <mergeCell ref="D7:F8"/>
    <mergeCell ref="G7:L7"/>
    <mergeCell ref="A2:L2"/>
    <mergeCell ref="G8:I8"/>
    <mergeCell ref="J8:L8"/>
    <mergeCell ref="A15:F15"/>
    <mergeCell ref="A16:E16"/>
  </mergeCells>
  <hyperlinks>
    <hyperlink ref="G8" r:id="rId1" display="consultantplus://offline/ref=F6C0299976E93AF652AD82378E44BD35262ACA919197603C2B5B2C3B07UEqCH"/>
    <hyperlink ref="J8" r:id="rId2" display="consultantplus://offline/ref=F6C0299976E93AF652AD82378E44BD35262BCB93939F603C2B5B2C3B07UEqCH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9" r:id="rId3"/>
  <colBreaks count="1" manualBreakCount="1">
    <brk id="20" min="3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Q55"/>
  <sheetViews>
    <sheetView view="pageBreakPreview" zoomScaleSheetLayoutView="100" zoomScalePageLayoutView="0" workbookViewId="0" topLeftCell="A1">
      <selection activeCell="IM11" sqref="IM11"/>
    </sheetView>
  </sheetViews>
  <sheetFormatPr defaultColWidth="0.875" defaultRowHeight="12.75"/>
  <cols>
    <col min="1" max="121" width="0.875" style="13" customWidth="1"/>
    <col min="122" max="122" width="0.2421875" style="13" customWidth="1"/>
    <col min="123" max="125" width="0.875" style="13" hidden="1" customWidth="1"/>
    <col min="126" max="126" width="0.37109375" style="13" hidden="1" customWidth="1"/>
    <col min="127" max="133" width="0.875" style="13" hidden="1" customWidth="1"/>
    <col min="134" max="134" width="0.37109375" style="13" hidden="1" customWidth="1"/>
    <col min="135" max="166" width="0.875" style="13" hidden="1" customWidth="1"/>
    <col min="167" max="167" width="13.875" style="13" customWidth="1"/>
    <col min="168" max="168" width="12.00390625" style="13" customWidth="1"/>
    <col min="169" max="175" width="0.875" style="13" customWidth="1"/>
    <col min="176" max="176" width="0.12890625" style="13" customWidth="1"/>
    <col min="177" max="180" width="0.875" style="13" customWidth="1"/>
    <col min="181" max="181" width="0.6171875" style="13" customWidth="1"/>
    <col min="182" max="195" width="0.875" style="13" hidden="1" customWidth="1"/>
    <col min="196" max="196" width="0.12890625" style="13" hidden="1" customWidth="1"/>
    <col min="197" max="218" width="0.875" style="13" customWidth="1"/>
    <col min="219" max="219" width="2.875" style="13" customWidth="1"/>
    <col min="220" max="220" width="0.12890625" style="13" customWidth="1"/>
    <col min="221" max="224" width="0.875" style="13" hidden="1" customWidth="1"/>
    <col min="225" max="225" width="3.125" style="13" customWidth="1"/>
    <col min="226" max="16384" width="0.875" style="13" customWidth="1"/>
  </cols>
  <sheetData>
    <row r="2" spans="1:225" s="5" customFormat="1" ht="10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CR2" s="223" t="s">
        <v>8</v>
      </c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</row>
    <row r="3" spans="1:225" s="5" customFormat="1" ht="10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CR3" s="223" t="s">
        <v>174</v>
      </c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  <c r="HQ3" s="223"/>
    </row>
    <row r="4" spans="1:225" s="5" customFormat="1" ht="26.2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CR4" s="232" t="s">
        <v>223</v>
      </c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</row>
    <row r="5" spans="1:225" s="5" customFormat="1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</row>
    <row r="6" spans="1:225" s="5" customFormat="1" ht="10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Z6" s="7"/>
      <c r="GA6" s="7"/>
      <c r="GB6" s="7"/>
      <c r="GC6" s="7"/>
      <c r="GD6" s="7"/>
      <c r="GE6" s="7"/>
      <c r="GF6" s="7"/>
      <c r="GG6" s="233" t="s">
        <v>170</v>
      </c>
      <c r="GH6" s="233"/>
      <c r="GI6" s="233"/>
      <c r="GJ6" s="233"/>
      <c r="GK6" s="233"/>
      <c r="GL6" s="233"/>
      <c r="GM6" s="233"/>
      <c r="GN6" s="233"/>
      <c r="GO6" s="23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233"/>
      <c r="HC6" s="233"/>
      <c r="HD6" s="233"/>
      <c r="HE6" s="233"/>
      <c r="HF6" s="233"/>
      <c r="HG6" s="233"/>
      <c r="HH6" s="233"/>
      <c r="HI6" s="233"/>
      <c r="HJ6" s="233"/>
      <c r="HK6" s="233"/>
      <c r="HL6" s="233"/>
      <c r="HM6" s="233"/>
      <c r="HN6" s="233"/>
      <c r="HO6" s="233"/>
      <c r="HP6" s="233"/>
      <c r="HQ6" s="233"/>
    </row>
    <row r="7" spans="1:225" s="4" customFormat="1" ht="13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CR7" s="234" t="s">
        <v>6</v>
      </c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GG7" s="234" t="s">
        <v>7</v>
      </c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</row>
    <row r="8" spans="2:225" s="5" customFormat="1" ht="10.5" customHeight="1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CP8" s="223" t="s">
        <v>2</v>
      </c>
      <c r="CQ8" s="223"/>
      <c r="CR8" s="237"/>
      <c r="CS8" s="237"/>
      <c r="CT8" s="237"/>
      <c r="CU8" s="237"/>
      <c r="CV8" s="237"/>
      <c r="CW8" s="236" t="s">
        <v>2</v>
      </c>
      <c r="CX8" s="236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23">
        <v>20</v>
      </c>
      <c r="GC8" s="223"/>
      <c r="GD8" s="223"/>
      <c r="GE8" s="223"/>
      <c r="GF8" s="224"/>
      <c r="GG8" s="224"/>
      <c r="GH8" s="224"/>
      <c r="GI8" s="236" t="s">
        <v>3</v>
      </c>
      <c r="GJ8" s="236"/>
      <c r="GK8" s="236"/>
      <c r="HQ8" s="6"/>
    </row>
    <row r="9" spans="94:225" s="5" customFormat="1" ht="10.5" customHeight="1">
      <c r="CP9" s="6"/>
      <c r="CQ9" s="6"/>
      <c r="CR9" s="41"/>
      <c r="CS9" s="41"/>
      <c r="CT9" s="41"/>
      <c r="CU9" s="41"/>
      <c r="CV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6"/>
      <c r="GC9" s="6"/>
      <c r="GD9" s="6"/>
      <c r="GE9" s="6"/>
      <c r="GF9" s="42"/>
      <c r="GG9" s="42"/>
      <c r="GH9" s="42"/>
      <c r="HQ9" s="6"/>
    </row>
    <row r="10" spans="94:225" s="5" customFormat="1" ht="10.5" customHeight="1">
      <c r="CP10" s="6"/>
      <c r="CQ10" s="6"/>
      <c r="CR10" s="41"/>
      <c r="CS10" s="41"/>
      <c r="CT10" s="41"/>
      <c r="CU10" s="41"/>
      <c r="CV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6"/>
      <c r="GC10" s="6"/>
      <c r="GD10" s="6"/>
      <c r="GE10" s="6"/>
      <c r="GF10" s="42"/>
      <c r="GG10" s="42"/>
      <c r="GH10" s="42"/>
      <c r="HQ10" s="6"/>
    </row>
    <row r="11" spans="1:210" s="8" customFormat="1" ht="12" customHeight="1">
      <c r="A11" s="242" t="s">
        <v>25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  <c r="GU11" s="242"/>
      <c r="GV11" s="242"/>
      <c r="GW11" s="242"/>
      <c r="GX11" s="242"/>
      <c r="GY11" s="242"/>
      <c r="GZ11" s="242"/>
      <c r="HA11" s="242"/>
      <c r="HB11" s="242"/>
    </row>
    <row r="12" spans="1:225" s="5" customFormat="1" ht="12.75" customHeight="1">
      <c r="A12" s="243" t="s">
        <v>175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HD12" s="231" t="s">
        <v>9</v>
      </c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</row>
    <row r="13" spans="190:225" s="5" customFormat="1" ht="12" customHeight="1">
      <c r="GH13" s="9"/>
      <c r="GI13" s="9"/>
      <c r="GJ13" s="9"/>
      <c r="GK13" s="9"/>
      <c r="GL13" s="10"/>
      <c r="GM13" s="10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2"/>
      <c r="GY13" s="12"/>
      <c r="GZ13" s="12"/>
      <c r="HA13" s="12"/>
      <c r="HB13" s="12" t="s">
        <v>26</v>
      </c>
      <c r="HC13" s="11"/>
      <c r="HD13" s="235" t="s">
        <v>27</v>
      </c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</row>
    <row r="14" spans="1:225" s="5" customFormat="1" ht="12" customHeight="1">
      <c r="A14" s="244" t="s">
        <v>222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GX14" s="6"/>
      <c r="GY14" s="6"/>
      <c r="GZ14" s="6"/>
      <c r="HA14" s="6"/>
      <c r="HB14" s="6" t="s">
        <v>10</v>
      </c>
      <c r="HD14" s="228" t="s">
        <v>194</v>
      </c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</row>
    <row r="15" spans="1:225" s="5" customFormat="1" ht="10.5" customHeight="1">
      <c r="A15" s="5" t="s">
        <v>114</v>
      </c>
      <c r="AX15" s="229" t="s">
        <v>223</v>
      </c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X15" s="6"/>
      <c r="GY15" s="6"/>
      <c r="GZ15" s="6"/>
      <c r="HA15" s="6"/>
      <c r="HB15" s="6"/>
      <c r="HD15" s="228" t="s">
        <v>179</v>
      </c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</row>
    <row r="16" spans="1:225" s="5" customFormat="1" ht="15" customHeight="1">
      <c r="A16" s="5" t="s">
        <v>115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X16" s="6"/>
      <c r="GY16" s="6"/>
      <c r="GZ16" s="6"/>
      <c r="HA16" s="6"/>
      <c r="HB16" s="6" t="s">
        <v>11</v>
      </c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</row>
    <row r="17" spans="1:225" s="5" customFormat="1" ht="0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X17" s="6"/>
      <c r="GY17" s="6"/>
      <c r="GZ17" s="6"/>
      <c r="HA17" s="6"/>
      <c r="HB17" s="6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</row>
    <row r="18" spans="1:225" s="5" customFormat="1" ht="12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X18" s="15" t="s">
        <v>21</v>
      </c>
      <c r="AY18" s="14"/>
      <c r="AZ18" s="14"/>
      <c r="BA18" s="14"/>
      <c r="BB18" s="14"/>
      <c r="BC18" s="14"/>
      <c r="BD18" s="14"/>
      <c r="BE18" s="14"/>
      <c r="BF18" s="14"/>
      <c r="BG18" s="247" t="s">
        <v>176</v>
      </c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9"/>
      <c r="CN18" s="250" t="s">
        <v>122</v>
      </c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  <c r="GA18" s="250"/>
      <c r="GB18" s="250"/>
      <c r="GC18" s="250"/>
      <c r="GD18" s="250"/>
      <c r="GE18" s="250"/>
      <c r="GF18" s="250"/>
      <c r="GG18" s="250"/>
      <c r="GH18" s="250"/>
      <c r="GI18" s="250"/>
      <c r="GJ18" s="250"/>
      <c r="GK18" s="250"/>
      <c r="GL18" s="250"/>
      <c r="GM18" s="250"/>
      <c r="GN18" s="250"/>
      <c r="GO18" s="250"/>
      <c r="GP18" s="250"/>
      <c r="GQ18" s="250"/>
      <c r="GR18" s="250"/>
      <c r="GS18" s="250"/>
      <c r="GT18" s="250"/>
      <c r="GU18" s="250"/>
      <c r="GV18" s="250"/>
      <c r="GW18" s="250"/>
      <c r="GX18" s="250"/>
      <c r="GY18" s="250"/>
      <c r="GZ18" s="250"/>
      <c r="HA18" s="250"/>
      <c r="HB18" s="250"/>
      <c r="HC18" s="251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</row>
    <row r="19" spans="1:225" s="5" customFormat="1" ht="2.25" customHeight="1" hidden="1" thickBo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14"/>
      <c r="AY19" s="14"/>
      <c r="AZ19" s="14"/>
      <c r="BA19" s="14"/>
      <c r="BB19" s="14"/>
      <c r="BC19" s="14"/>
      <c r="BD19" s="14"/>
      <c r="BE19" s="14"/>
      <c r="BF19" s="14"/>
      <c r="BG19" s="38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40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X19" s="6"/>
      <c r="GY19" s="6"/>
      <c r="GZ19" s="6"/>
      <c r="HA19" s="6"/>
      <c r="HB19" s="6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</row>
    <row r="20" spans="1:225" s="5" customFormat="1" ht="20.25" customHeight="1">
      <c r="A20" s="229" t="s">
        <v>190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50" t="s">
        <v>117</v>
      </c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1"/>
      <c r="HD20" s="298" t="s">
        <v>180</v>
      </c>
      <c r="HE20" s="299"/>
      <c r="HF20" s="299"/>
      <c r="HG20" s="299"/>
      <c r="HH20" s="299"/>
      <c r="HI20" s="299"/>
      <c r="HJ20" s="299"/>
      <c r="HK20" s="299"/>
      <c r="HL20" s="299"/>
      <c r="HM20" s="299"/>
      <c r="HN20" s="299"/>
      <c r="HO20" s="299"/>
      <c r="HP20" s="299"/>
      <c r="HQ20" s="300"/>
    </row>
    <row r="21" spans="1:225" s="5" customFormat="1" ht="15" customHeight="1">
      <c r="A21" s="5" t="s">
        <v>28</v>
      </c>
      <c r="AX21" s="245" t="s">
        <v>182</v>
      </c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X21" s="6"/>
      <c r="GY21" s="6"/>
      <c r="GZ21" s="6"/>
      <c r="HA21" s="6"/>
      <c r="HB21" s="6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</row>
    <row r="22" spans="1:225" s="5" customFormat="1" ht="13.5" customHeight="1">
      <c r="A22" s="5" t="s">
        <v>29</v>
      </c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X22" s="6"/>
      <c r="GY22" s="6"/>
      <c r="GZ22" s="6"/>
      <c r="HA22" s="6"/>
      <c r="HB22" s="6" t="s">
        <v>30</v>
      </c>
      <c r="HD22" s="228" t="s">
        <v>181</v>
      </c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</row>
    <row r="23" spans="1:225" s="5" customFormat="1" ht="14.25" customHeight="1">
      <c r="A23" s="5" t="s">
        <v>28</v>
      </c>
      <c r="AX23" s="245" t="s">
        <v>183</v>
      </c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5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5"/>
      <c r="FK23" s="245"/>
      <c r="FL23" s="245"/>
      <c r="FM23" s="245"/>
      <c r="FN23" s="245"/>
      <c r="FO23" s="245"/>
      <c r="FP23" s="245"/>
      <c r="FQ23" s="245"/>
      <c r="FR23" s="245"/>
      <c r="FS23" s="245"/>
      <c r="FT23" s="245"/>
      <c r="FU23" s="245"/>
      <c r="FV23" s="245"/>
      <c r="FW23" s="245"/>
      <c r="FX23" s="245"/>
      <c r="FY23" s="245"/>
      <c r="FZ23" s="245"/>
      <c r="GA23" s="245"/>
      <c r="GB23" s="245"/>
      <c r="GC23" s="245"/>
      <c r="GD23" s="245"/>
      <c r="GE23" s="245"/>
      <c r="GF23" s="245"/>
      <c r="GG23" s="245"/>
      <c r="GH23" s="245"/>
      <c r="GI23" s="245"/>
      <c r="GJ23" s="245"/>
      <c r="GK23" s="245"/>
      <c r="GL23" s="245"/>
      <c r="GM23" s="245"/>
      <c r="GN23" s="245"/>
      <c r="GO23" s="245"/>
      <c r="GP23" s="11"/>
      <c r="GQ23" s="11"/>
      <c r="GR23" s="11"/>
      <c r="GS23" s="11"/>
      <c r="GT23" s="11"/>
      <c r="GU23" s="11"/>
      <c r="GV23" s="11"/>
      <c r="GW23" s="11"/>
      <c r="GX23" s="12"/>
      <c r="GY23" s="12"/>
      <c r="GZ23" s="12"/>
      <c r="HA23" s="12"/>
      <c r="HC23" s="11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</row>
    <row r="24" spans="1:225" s="5" customFormat="1" ht="10.5" customHeight="1">
      <c r="A24" s="5" t="s">
        <v>116</v>
      </c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11"/>
      <c r="GQ24" s="11"/>
      <c r="GR24" s="238" t="s">
        <v>11</v>
      </c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</row>
    <row r="25" spans="1:225" s="5" customFormat="1" ht="15" customHeight="1">
      <c r="A25" s="5" t="s">
        <v>31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1"/>
      <c r="GQ25" s="11"/>
      <c r="GR25" s="11"/>
      <c r="GS25" s="11"/>
      <c r="GT25" s="11"/>
      <c r="GU25" s="11"/>
      <c r="GV25" s="11"/>
      <c r="GW25" s="11"/>
      <c r="GX25" s="12"/>
      <c r="GY25" s="12"/>
      <c r="GZ25" s="12"/>
      <c r="HA25" s="12"/>
      <c r="HB25" s="6" t="s">
        <v>12</v>
      </c>
      <c r="HC25" s="11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</row>
    <row r="26" spans="12:225" s="5" customFormat="1" ht="15" customHeight="1"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1"/>
      <c r="GQ26" s="11"/>
      <c r="GR26" s="11"/>
      <c r="GS26" s="11"/>
      <c r="GT26" s="11"/>
      <c r="GU26" s="11"/>
      <c r="GV26" s="11"/>
      <c r="GW26" s="11"/>
      <c r="GX26" s="12"/>
      <c r="GY26" s="12"/>
      <c r="GZ26" s="12"/>
      <c r="HA26" s="12"/>
      <c r="HB26" s="6" t="s">
        <v>32</v>
      </c>
      <c r="HC26" s="11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</row>
    <row r="27" spans="12:251" s="4" customFormat="1" ht="11.25">
      <c r="L27" s="246" t="s">
        <v>33</v>
      </c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238" t="s">
        <v>100</v>
      </c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18"/>
      <c r="GQ27" s="239"/>
      <c r="GR27" s="240"/>
      <c r="GS27" s="240"/>
      <c r="GT27" s="240"/>
      <c r="GU27" s="240"/>
      <c r="GV27" s="240"/>
      <c r="GW27" s="240"/>
      <c r="GX27" s="240"/>
      <c r="GY27" s="240"/>
      <c r="GZ27" s="240"/>
      <c r="HA27" s="240"/>
      <c r="HB27" s="240"/>
      <c r="HC27" s="241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IQ27" s="5"/>
    </row>
    <row r="28" spans="1:251" s="5" customFormat="1" ht="6" customHeight="1">
      <c r="A28" s="14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1"/>
      <c r="GQ28" s="11"/>
      <c r="GR28" s="11"/>
      <c r="GS28" s="11"/>
      <c r="GT28" s="11"/>
      <c r="GU28" s="11"/>
      <c r="GV28" s="11"/>
      <c r="GW28" s="11"/>
      <c r="GX28" s="12"/>
      <c r="GY28" s="12"/>
      <c r="GZ28" s="12"/>
      <c r="HA28" s="12"/>
      <c r="HC28" s="11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IQ28" s="4"/>
    </row>
    <row r="29" spans="1:225" s="5" customFormat="1" ht="10.5" customHeight="1">
      <c r="A29" s="252" t="s">
        <v>34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4" t="s">
        <v>35</v>
      </c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4" t="s">
        <v>118</v>
      </c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5" t="s">
        <v>36</v>
      </c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7"/>
      <c r="DF29" s="265" t="s">
        <v>119</v>
      </c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6"/>
      <c r="ET29" s="266"/>
      <c r="EU29" s="266"/>
      <c r="EV29" s="266"/>
      <c r="EW29" s="266"/>
      <c r="EX29" s="266"/>
      <c r="EY29" s="266"/>
      <c r="EZ29" s="266"/>
      <c r="FA29" s="266"/>
      <c r="FB29" s="266"/>
      <c r="FC29" s="266"/>
      <c r="FD29" s="266"/>
      <c r="FE29" s="266"/>
      <c r="FF29" s="266"/>
      <c r="FG29" s="266"/>
      <c r="FH29" s="266"/>
      <c r="FI29" s="266"/>
      <c r="FJ29" s="266"/>
      <c r="FK29" s="267"/>
      <c r="FL29" s="258" t="s">
        <v>37</v>
      </c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</row>
    <row r="30" spans="1:225" s="5" customFormat="1" ht="10.5" customHeight="1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4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4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63" t="s">
        <v>38</v>
      </c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1"/>
      <c r="DF30" s="268"/>
      <c r="DG30" s="269"/>
      <c r="DH30" s="269"/>
      <c r="DI30" s="269"/>
      <c r="DJ30" s="269"/>
      <c r="DK30" s="269"/>
      <c r="DL30" s="269"/>
      <c r="DM30" s="269"/>
      <c r="DN30" s="269"/>
      <c r="DO30" s="269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/>
      <c r="DZ30" s="269"/>
      <c r="EA30" s="269"/>
      <c r="EB30" s="269"/>
      <c r="EC30" s="269"/>
      <c r="ED30" s="269"/>
      <c r="EE30" s="269"/>
      <c r="EF30" s="269"/>
      <c r="EG30" s="269"/>
      <c r="EH30" s="269"/>
      <c r="EI30" s="269"/>
      <c r="EJ30" s="269"/>
      <c r="EK30" s="269"/>
      <c r="EL30" s="269"/>
      <c r="EM30" s="269"/>
      <c r="EN30" s="269"/>
      <c r="EO30" s="269"/>
      <c r="EP30" s="269"/>
      <c r="EQ30" s="269"/>
      <c r="ER30" s="269"/>
      <c r="ES30" s="269"/>
      <c r="ET30" s="269"/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69"/>
      <c r="FF30" s="269"/>
      <c r="FG30" s="269"/>
      <c r="FH30" s="269"/>
      <c r="FI30" s="269"/>
      <c r="FJ30" s="269"/>
      <c r="FK30" s="270"/>
      <c r="FL30" s="260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  <c r="GN30" s="238"/>
      <c r="GO30" s="238"/>
      <c r="GP30" s="238"/>
      <c r="GQ30" s="238"/>
      <c r="GR30" s="238"/>
      <c r="GS30" s="238"/>
      <c r="GT30" s="238"/>
      <c r="GU30" s="238"/>
      <c r="GV30" s="238"/>
      <c r="GW30" s="238"/>
      <c r="GX30" s="238"/>
      <c r="GY30" s="238"/>
      <c r="GZ30" s="238"/>
      <c r="HA30" s="238"/>
      <c r="HB30" s="238"/>
      <c r="HC30" s="238"/>
      <c r="HD30" s="238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</row>
    <row r="31" spans="1:251" s="22" customFormat="1" ht="10.5" customHeight="1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1"/>
      <c r="CN31" s="23" t="s">
        <v>39</v>
      </c>
      <c r="CO31" s="264"/>
      <c r="CP31" s="264"/>
      <c r="CQ31" s="264"/>
      <c r="CR31" s="22" t="s">
        <v>3</v>
      </c>
      <c r="DE31" s="24"/>
      <c r="DF31" s="268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70"/>
      <c r="FL31" s="260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IQ31" s="5"/>
    </row>
    <row r="32" spans="1:225" s="22" customFormat="1" ht="3" customHeight="1" hidden="1">
      <c r="A32" s="252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7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1"/>
      <c r="FM32" s="262"/>
      <c r="FN32" s="262"/>
      <c r="FO32" s="262"/>
      <c r="FP32" s="262"/>
      <c r="FQ32" s="262"/>
      <c r="FR32" s="262"/>
      <c r="FS32" s="262"/>
      <c r="FT32" s="262"/>
      <c r="FU32" s="262"/>
      <c r="FV32" s="262"/>
      <c r="FW32" s="262"/>
      <c r="FX32" s="262"/>
      <c r="FY32" s="262"/>
      <c r="FZ32" s="262"/>
      <c r="GA32" s="262"/>
      <c r="GB32" s="262"/>
      <c r="GC32" s="262"/>
      <c r="GD32" s="262"/>
      <c r="GE32" s="262"/>
      <c r="GF32" s="262"/>
      <c r="GG32" s="262"/>
      <c r="GH32" s="262"/>
      <c r="GI32" s="262"/>
      <c r="GJ32" s="262"/>
      <c r="GK32" s="262"/>
      <c r="GL32" s="262"/>
      <c r="GM32" s="262"/>
      <c r="GN32" s="262"/>
      <c r="GO32" s="262"/>
      <c r="GP32" s="262"/>
      <c r="GQ32" s="262"/>
      <c r="GR32" s="262"/>
      <c r="GS32" s="262"/>
      <c r="GT32" s="262"/>
      <c r="GU32" s="262"/>
      <c r="GV32" s="262"/>
      <c r="GW32" s="262"/>
      <c r="GX32" s="262"/>
      <c r="GY32" s="262"/>
      <c r="GZ32" s="262"/>
      <c r="HA32" s="262"/>
      <c r="HB32" s="262"/>
      <c r="HC32" s="262"/>
      <c r="HD32" s="262"/>
      <c r="HE32" s="262"/>
      <c r="HF32" s="262"/>
      <c r="HG32" s="262"/>
      <c r="HH32" s="262"/>
      <c r="HI32" s="262"/>
      <c r="HJ32" s="262"/>
      <c r="HK32" s="262"/>
      <c r="HL32" s="262"/>
      <c r="HM32" s="262"/>
      <c r="HN32" s="262"/>
      <c r="HO32" s="262"/>
      <c r="HP32" s="262"/>
      <c r="HQ32" s="262"/>
    </row>
    <row r="33" spans="1:225" s="22" customFormat="1" ht="34.5" customHeight="1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72" t="s">
        <v>40</v>
      </c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 t="s">
        <v>41</v>
      </c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3" t="s">
        <v>40</v>
      </c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 t="s">
        <v>41</v>
      </c>
      <c r="FL33" s="272" t="s">
        <v>42</v>
      </c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  <c r="GN33" s="272"/>
      <c r="GO33" s="272" t="s">
        <v>43</v>
      </c>
      <c r="GP33" s="272"/>
      <c r="GQ33" s="272"/>
      <c r="GR33" s="272"/>
      <c r="GS33" s="272"/>
      <c r="GT33" s="272"/>
      <c r="GU33" s="272"/>
      <c r="GV33" s="272"/>
      <c r="GW33" s="272"/>
      <c r="GX33" s="272"/>
      <c r="GY33" s="272"/>
      <c r="GZ33" s="272"/>
      <c r="HA33" s="272"/>
      <c r="HB33" s="272"/>
      <c r="HC33" s="272"/>
      <c r="HD33" s="272"/>
      <c r="HE33" s="272"/>
      <c r="HF33" s="272"/>
      <c r="HG33" s="272"/>
      <c r="HH33" s="272"/>
      <c r="HI33" s="272"/>
      <c r="HJ33" s="272"/>
      <c r="HK33" s="272"/>
      <c r="HL33" s="272"/>
      <c r="HM33" s="272"/>
      <c r="HN33" s="272"/>
      <c r="HO33" s="272"/>
      <c r="HP33" s="272"/>
      <c r="HQ33" s="273"/>
    </row>
    <row r="34" spans="1:251" s="5" customFormat="1" ht="10.5" customHeight="1">
      <c r="A34" s="274">
        <v>1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>
        <v>2</v>
      </c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>
        <v>3</v>
      </c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4">
        <v>4</v>
      </c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>
        <v>5</v>
      </c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82">
        <v>6</v>
      </c>
      <c r="DG34" s="297"/>
      <c r="DH34" s="297"/>
      <c r="DI34" s="297"/>
      <c r="DJ34" s="297"/>
      <c r="DK34" s="297"/>
      <c r="DL34" s="297"/>
      <c r="DM34" s="297"/>
      <c r="DN34" s="297"/>
      <c r="DO34" s="297"/>
      <c r="DP34" s="297"/>
      <c r="DQ34" s="297"/>
      <c r="DR34" s="297"/>
      <c r="DS34" s="297"/>
      <c r="DT34" s="297"/>
      <c r="DU34" s="297"/>
      <c r="DV34" s="274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>
        <v>7</v>
      </c>
      <c r="FL34" s="275">
        <v>8</v>
      </c>
      <c r="FM34" s="275"/>
      <c r="FN34" s="275"/>
      <c r="FO34" s="275"/>
      <c r="FP34" s="275"/>
      <c r="FQ34" s="275"/>
      <c r="FR34" s="275"/>
      <c r="FS34" s="275"/>
      <c r="FT34" s="275"/>
      <c r="FU34" s="275"/>
      <c r="FV34" s="275"/>
      <c r="FW34" s="275"/>
      <c r="FX34" s="275"/>
      <c r="FY34" s="275"/>
      <c r="FZ34" s="275"/>
      <c r="GA34" s="275"/>
      <c r="GB34" s="275"/>
      <c r="GC34" s="275"/>
      <c r="GD34" s="275"/>
      <c r="GE34" s="275"/>
      <c r="GF34" s="275"/>
      <c r="GG34" s="275"/>
      <c r="GH34" s="275"/>
      <c r="GI34" s="275"/>
      <c r="GJ34" s="275"/>
      <c r="GK34" s="275"/>
      <c r="GL34" s="275"/>
      <c r="GM34" s="275"/>
      <c r="GN34" s="275"/>
      <c r="GO34" s="275">
        <v>9</v>
      </c>
      <c r="GP34" s="275"/>
      <c r="GQ34" s="275"/>
      <c r="GR34" s="275"/>
      <c r="GS34" s="275"/>
      <c r="GT34" s="275"/>
      <c r="GU34" s="275"/>
      <c r="GV34" s="275"/>
      <c r="GW34" s="275"/>
      <c r="GX34" s="275"/>
      <c r="GY34" s="275"/>
      <c r="GZ34" s="275"/>
      <c r="HA34" s="275"/>
      <c r="HB34" s="275"/>
      <c r="HC34" s="275"/>
      <c r="HD34" s="275"/>
      <c r="HE34" s="275"/>
      <c r="HF34" s="275"/>
      <c r="HG34" s="275"/>
      <c r="HH34" s="275"/>
      <c r="HI34" s="275"/>
      <c r="HJ34" s="275"/>
      <c r="HK34" s="275"/>
      <c r="HL34" s="275"/>
      <c r="HM34" s="275"/>
      <c r="HN34" s="275"/>
      <c r="HO34" s="275"/>
      <c r="HP34" s="275"/>
      <c r="HQ34" s="282"/>
      <c r="IQ34" s="22"/>
    </row>
    <row r="35" spans="1:225" s="5" customFormat="1" ht="46.5" customHeight="1">
      <c r="A35" s="283" t="s">
        <v>197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4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25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7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271"/>
      <c r="FM35" s="271"/>
      <c r="FN35" s="271"/>
      <c r="FO35" s="271"/>
      <c r="FP35" s="271"/>
      <c r="FQ35" s="271"/>
      <c r="FR35" s="271"/>
      <c r="FS35" s="271"/>
      <c r="FT35" s="271"/>
      <c r="FU35" s="271"/>
      <c r="FV35" s="271"/>
      <c r="FW35" s="271"/>
      <c r="FX35" s="271"/>
      <c r="FY35" s="271"/>
      <c r="FZ35" s="271"/>
      <c r="GA35" s="271"/>
      <c r="GB35" s="271"/>
      <c r="GC35" s="271"/>
      <c r="GD35" s="271"/>
      <c r="GE35" s="271"/>
      <c r="GF35" s="271"/>
      <c r="GG35" s="271"/>
      <c r="GH35" s="271"/>
      <c r="GI35" s="271"/>
      <c r="GJ35" s="271"/>
      <c r="GK35" s="271"/>
      <c r="GL35" s="271"/>
      <c r="GM35" s="271"/>
      <c r="GN35" s="271"/>
      <c r="GO35" s="271"/>
      <c r="GP35" s="271"/>
      <c r="GQ35" s="271"/>
      <c r="GR35" s="271"/>
      <c r="GS35" s="271"/>
      <c r="GT35" s="271"/>
      <c r="GU35" s="271"/>
      <c r="GV35" s="271"/>
      <c r="GW35" s="271"/>
      <c r="GX35" s="271"/>
      <c r="GY35" s="271"/>
      <c r="GZ35" s="271"/>
      <c r="HA35" s="271"/>
      <c r="HB35" s="271"/>
      <c r="HC35" s="271"/>
      <c r="HD35" s="271"/>
      <c r="HE35" s="271"/>
      <c r="HF35" s="271"/>
      <c r="HG35" s="271"/>
      <c r="HH35" s="271"/>
      <c r="HI35" s="271"/>
      <c r="HJ35" s="271"/>
      <c r="HK35" s="271"/>
      <c r="HL35" s="271"/>
      <c r="HM35" s="271"/>
      <c r="HN35" s="271"/>
      <c r="HO35" s="271"/>
      <c r="HP35" s="271"/>
      <c r="HQ35" s="271"/>
    </row>
    <row r="36" spans="1:225" s="5" customFormat="1" ht="23.25" customHeight="1">
      <c r="A36" s="284" t="s">
        <v>195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3"/>
      <c r="AX36" s="285" t="s">
        <v>196</v>
      </c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 t="s">
        <v>187</v>
      </c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25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7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222">
        <v>1000000</v>
      </c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>
        <v>1000000</v>
      </c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</row>
    <row r="37" spans="1:225" s="5" customFormat="1" ht="24.75" customHeight="1">
      <c r="A37" s="284" t="s">
        <v>184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3"/>
      <c r="AX37" s="285" t="s">
        <v>196</v>
      </c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 t="s">
        <v>187</v>
      </c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25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7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222">
        <v>300000</v>
      </c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>
        <v>300000</v>
      </c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</row>
    <row r="38" spans="1:225" s="5" customFormat="1" ht="49.5" customHeight="1">
      <c r="A38" s="283" t="s">
        <v>198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4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25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7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</row>
    <row r="39" spans="1:225" s="5" customFormat="1" ht="129" customHeight="1">
      <c r="A39" s="283" t="s">
        <v>199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4"/>
      <c r="AX39" s="285" t="s">
        <v>200</v>
      </c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 t="s">
        <v>185</v>
      </c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25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7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222">
        <v>1734800</v>
      </c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>
        <f>FL39</f>
        <v>1734800</v>
      </c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</row>
    <row r="40" spans="1:225" s="5" customFormat="1" ht="112.5" customHeight="1">
      <c r="A40" s="283" t="s">
        <v>201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4"/>
      <c r="AX40" s="285" t="s">
        <v>200</v>
      </c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 t="s">
        <v>186</v>
      </c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25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7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222">
        <v>1584300</v>
      </c>
      <c r="FM40" s="222"/>
      <c r="FN40" s="222"/>
      <c r="FO40" s="222"/>
      <c r="FP40" s="222"/>
      <c r="FQ40" s="222"/>
      <c r="FR40" s="222"/>
      <c r="FS40" s="222"/>
      <c r="FT40" s="222"/>
      <c r="FU40" s="222"/>
      <c r="FV40" s="222"/>
      <c r="FW40" s="222"/>
      <c r="FX40" s="222"/>
      <c r="FY40" s="222"/>
      <c r="FZ40" s="222"/>
      <c r="GA40" s="222"/>
      <c r="GB40" s="222"/>
      <c r="GC40" s="222"/>
      <c r="GD40" s="222"/>
      <c r="GE40" s="222"/>
      <c r="GF40" s="222"/>
      <c r="GG40" s="222"/>
      <c r="GH40" s="222"/>
      <c r="GI40" s="222"/>
      <c r="GJ40" s="222"/>
      <c r="GK40" s="222"/>
      <c r="GL40" s="222"/>
      <c r="GM40" s="222"/>
      <c r="GN40" s="222"/>
      <c r="GO40" s="222">
        <f>FL40</f>
        <v>1584300</v>
      </c>
      <c r="GP40" s="222"/>
      <c r="GQ40" s="222"/>
      <c r="GR40" s="222"/>
      <c r="GS40" s="222"/>
      <c r="GT40" s="222"/>
      <c r="GU40" s="222"/>
      <c r="GV40" s="222"/>
      <c r="GW40" s="222"/>
      <c r="GX40" s="222"/>
      <c r="GY40" s="222"/>
      <c r="GZ40" s="222"/>
      <c r="HA40" s="222"/>
      <c r="HB40" s="222"/>
      <c r="HC40" s="222"/>
      <c r="HD40" s="222"/>
      <c r="HE40" s="222"/>
      <c r="HF40" s="222"/>
      <c r="HG40" s="222"/>
      <c r="HH40" s="222"/>
      <c r="HI40" s="222"/>
      <c r="HJ40" s="222"/>
      <c r="HK40" s="222"/>
      <c r="HL40" s="222"/>
      <c r="HM40" s="222"/>
      <c r="HN40" s="222"/>
      <c r="HO40" s="222"/>
      <c r="HP40" s="222"/>
      <c r="HQ40" s="222"/>
    </row>
    <row r="41" spans="1:225" s="5" customFormat="1" ht="12.75" customHeight="1">
      <c r="A41" s="4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5" t="s">
        <v>44</v>
      </c>
      <c r="CD41" s="43"/>
      <c r="CE41" s="225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227"/>
      <c r="DF41" s="225" t="s">
        <v>123</v>
      </c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7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50"/>
      <c r="FL41" s="222">
        <f>SUM(FL36:GN40)</f>
        <v>4619100</v>
      </c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>
        <f>SUM(GO36:HQ40)</f>
        <v>4619100</v>
      </c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</row>
    <row r="42" spans="83:251" ht="4.5" customHeight="1" hidden="1">
      <c r="CE42" s="46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8"/>
      <c r="IQ42" s="5"/>
    </row>
    <row r="43" spans="208:251" s="5" customFormat="1" ht="10.5" customHeight="1">
      <c r="GZ43" s="6"/>
      <c r="HA43" s="6"/>
      <c r="HB43" s="6" t="s">
        <v>45</v>
      </c>
      <c r="HD43" s="276"/>
      <c r="HE43" s="277"/>
      <c r="HF43" s="277"/>
      <c r="HG43" s="277"/>
      <c r="HH43" s="277"/>
      <c r="HI43" s="277"/>
      <c r="HJ43" s="277"/>
      <c r="HK43" s="277"/>
      <c r="HL43" s="277"/>
      <c r="HM43" s="277"/>
      <c r="HN43" s="277"/>
      <c r="HO43" s="277"/>
      <c r="HP43" s="277"/>
      <c r="HQ43" s="278"/>
      <c r="IQ43" s="13"/>
    </row>
    <row r="44" spans="1:225" s="5" customFormat="1" ht="10.5" customHeight="1" thickBot="1">
      <c r="A44" s="5" t="s">
        <v>46</v>
      </c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S44" s="233" t="s">
        <v>170</v>
      </c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GZ44" s="6"/>
      <c r="HA44" s="6"/>
      <c r="HB44" s="6" t="s">
        <v>47</v>
      </c>
      <c r="HC44" s="11"/>
      <c r="HD44" s="279"/>
      <c r="HE44" s="280"/>
      <c r="HF44" s="280"/>
      <c r="HG44" s="280"/>
      <c r="HH44" s="280"/>
      <c r="HI44" s="280"/>
      <c r="HJ44" s="280"/>
      <c r="HK44" s="280"/>
      <c r="HL44" s="280"/>
      <c r="HM44" s="280"/>
      <c r="HN44" s="280"/>
      <c r="HO44" s="280"/>
      <c r="HP44" s="280"/>
      <c r="HQ44" s="281"/>
    </row>
    <row r="45" spans="20:251" s="4" customFormat="1" ht="10.5" customHeight="1" thickBot="1">
      <c r="T45" s="246" t="s">
        <v>6</v>
      </c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S45" s="246" t="s">
        <v>7</v>
      </c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IQ45" s="5"/>
    </row>
    <row r="46" spans="1:25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CL46" s="286" t="s">
        <v>48</v>
      </c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7"/>
      <c r="DB46" s="287"/>
      <c r="DC46" s="287"/>
      <c r="DD46" s="287"/>
      <c r="DE46" s="287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7"/>
      <c r="DQ46" s="287"/>
      <c r="DR46" s="287"/>
      <c r="DS46" s="287"/>
      <c r="DT46" s="287"/>
      <c r="DU46" s="287"/>
      <c r="DV46" s="287"/>
      <c r="DW46" s="287"/>
      <c r="DX46" s="287"/>
      <c r="DY46" s="287"/>
      <c r="DZ46" s="287"/>
      <c r="EA46" s="287"/>
      <c r="EB46" s="287"/>
      <c r="EC46" s="287"/>
      <c r="ED46" s="287"/>
      <c r="EE46" s="287"/>
      <c r="EF46" s="287"/>
      <c r="EG46" s="287"/>
      <c r="EH46" s="287"/>
      <c r="EI46" s="287"/>
      <c r="EJ46" s="287"/>
      <c r="EK46" s="287"/>
      <c r="EL46" s="287"/>
      <c r="EM46" s="287"/>
      <c r="EN46" s="287"/>
      <c r="EO46" s="287"/>
      <c r="EP46" s="287"/>
      <c r="EQ46" s="287"/>
      <c r="ER46" s="287"/>
      <c r="ES46" s="287"/>
      <c r="ET46" s="287"/>
      <c r="EU46" s="287"/>
      <c r="EV46" s="287"/>
      <c r="EW46" s="287"/>
      <c r="EX46" s="287"/>
      <c r="EY46" s="287"/>
      <c r="EZ46" s="287"/>
      <c r="FA46" s="287"/>
      <c r="FB46" s="287"/>
      <c r="FC46" s="287"/>
      <c r="FD46" s="287"/>
      <c r="FE46" s="287"/>
      <c r="FF46" s="287"/>
      <c r="FG46" s="287"/>
      <c r="FH46" s="287"/>
      <c r="FI46" s="287"/>
      <c r="FJ46" s="287"/>
      <c r="FK46" s="287"/>
      <c r="FL46" s="287"/>
      <c r="FM46" s="287"/>
      <c r="FN46" s="287"/>
      <c r="FO46" s="287"/>
      <c r="FP46" s="287"/>
      <c r="FQ46" s="287"/>
      <c r="FR46" s="287"/>
      <c r="FS46" s="287"/>
      <c r="FT46" s="287"/>
      <c r="FU46" s="287"/>
      <c r="FV46" s="287"/>
      <c r="FW46" s="287"/>
      <c r="FX46" s="287"/>
      <c r="FY46" s="287"/>
      <c r="FZ46" s="287"/>
      <c r="GA46" s="287"/>
      <c r="GB46" s="287"/>
      <c r="GC46" s="287"/>
      <c r="GD46" s="287"/>
      <c r="GE46" s="287"/>
      <c r="GF46" s="287"/>
      <c r="GG46" s="287"/>
      <c r="GH46" s="287"/>
      <c r="GI46" s="287"/>
      <c r="GJ46" s="287"/>
      <c r="GK46" s="287"/>
      <c r="GL46" s="287"/>
      <c r="GM46" s="287"/>
      <c r="GN46" s="287"/>
      <c r="GO46" s="287"/>
      <c r="GP46" s="287"/>
      <c r="GQ46" s="287"/>
      <c r="GR46" s="287"/>
      <c r="GS46" s="287"/>
      <c r="GT46" s="287"/>
      <c r="GU46" s="287"/>
      <c r="GV46" s="287"/>
      <c r="GW46" s="287"/>
      <c r="GX46" s="287"/>
      <c r="GY46" s="287"/>
      <c r="GZ46" s="287"/>
      <c r="HA46" s="287"/>
      <c r="HB46" s="287"/>
      <c r="HC46" s="287"/>
      <c r="HD46" s="287"/>
      <c r="HE46" s="287"/>
      <c r="HF46" s="287"/>
      <c r="HG46" s="287"/>
      <c r="HH46" s="287"/>
      <c r="HI46" s="287"/>
      <c r="HJ46" s="287"/>
      <c r="HK46" s="287"/>
      <c r="HL46" s="287"/>
      <c r="HM46" s="287"/>
      <c r="HN46" s="287"/>
      <c r="HO46" s="287"/>
      <c r="HP46" s="287"/>
      <c r="HQ46" s="288"/>
      <c r="IQ46" s="4"/>
    </row>
    <row r="47" spans="1:225" ht="10.5" customHeight="1">
      <c r="A47" s="5" t="s">
        <v>188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CL47" s="289" t="s">
        <v>49</v>
      </c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0"/>
      <c r="EF47" s="290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0"/>
      <c r="ES47" s="290"/>
      <c r="ET47" s="290"/>
      <c r="EU47" s="290"/>
      <c r="EV47" s="290"/>
      <c r="EW47" s="290"/>
      <c r="EX47" s="290"/>
      <c r="EY47" s="290"/>
      <c r="EZ47" s="290"/>
      <c r="FA47" s="290"/>
      <c r="FB47" s="290"/>
      <c r="FC47" s="290"/>
      <c r="FD47" s="290"/>
      <c r="FE47" s="290"/>
      <c r="FF47" s="290"/>
      <c r="FG47" s="290"/>
      <c r="FH47" s="290"/>
      <c r="FI47" s="290"/>
      <c r="FJ47" s="290"/>
      <c r="FK47" s="290"/>
      <c r="FL47" s="290"/>
      <c r="FM47" s="290"/>
      <c r="FN47" s="290"/>
      <c r="FO47" s="290"/>
      <c r="FP47" s="290"/>
      <c r="FQ47" s="290"/>
      <c r="FR47" s="290"/>
      <c r="FS47" s="290"/>
      <c r="FT47" s="290"/>
      <c r="FU47" s="290"/>
      <c r="FV47" s="290"/>
      <c r="FW47" s="290"/>
      <c r="FX47" s="290"/>
      <c r="FY47" s="290"/>
      <c r="FZ47" s="290"/>
      <c r="GA47" s="290"/>
      <c r="GB47" s="290"/>
      <c r="GC47" s="290"/>
      <c r="GD47" s="290"/>
      <c r="GE47" s="290"/>
      <c r="GF47" s="290"/>
      <c r="GG47" s="290"/>
      <c r="GH47" s="290"/>
      <c r="GI47" s="290"/>
      <c r="GJ47" s="290"/>
      <c r="GK47" s="290"/>
      <c r="GL47" s="290"/>
      <c r="GM47" s="290"/>
      <c r="GN47" s="290"/>
      <c r="GO47" s="290"/>
      <c r="GP47" s="290"/>
      <c r="GQ47" s="290"/>
      <c r="GR47" s="290"/>
      <c r="GS47" s="290"/>
      <c r="GT47" s="290"/>
      <c r="GU47" s="290"/>
      <c r="GV47" s="290"/>
      <c r="GW47" s="290"/>
      <c r="GX47" s="290"/>
      <c r="GY47" s="290"/>
      <c r="GZ47" s="290"/>
      <c r="HA47" s="290"/>
      <c r="HB47" s="290"/>
      <c r="HC47" s="290"/>
      <c r="HD47" s="290"/>
      <c r="HE47" s="290"/>
      <c r="HF47" s="290"/>
      <c r="HG47" s="290"/>
      <c r="HH47" s="290"/>
      <c r="HI47" s="290"/>
      <c r="HJ47" s="290"/>
      <c r="HK47" s="290"/>
      <c r="HL47" s="290"/>
      <c r="HM47" s="290"/>
      <c r="HN47" s="290"/>
      <c r="HO47" s="290"/>
      <c r="HP47" s="290"/>
      <c r="HQ47" s="291"/>
    </row>
    <row r="48" spans="1:225" ht="10.5" customHeight="1">
      <c r="A48" s="5" t="s">
        <v>189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5"/>
      <c r="AR48" s="5"/>
      <c r="AS48" s="233" t="s">
        <v>171</v>
      </c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CL48" s="28"/>
      <c r="CM48" s="5" t="s">
        <v>50</v>
      </c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29"/>
    </row>
    <row r="49" spans="20:225" ht="10.5" customHeight="1">
      <c r="T49" s="246" t="s">
        <v>6</v>
      </c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S49" s="246" t="s">
        <v>7</v>
      </c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CL49" s="28"/>
      <c r="CM49" s="5" t="s">
        <v>51</v>
      </c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  <c r="EO49" s="292"/>
      <c r="EP49" s="292"/>
      <c r="EQ49" s="292"/>
      <c r="ER49" s="292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2"/>
      <c r="FI49" s="292"/>
      <c r="FJ49" s="292"/>
      <c r="FK49" s="292"/>
      <c r="FL49" s="292"/>
      <c r="FM49" s="292"/>
      <c r="FN49" s="292"/>
      <c r="FO49" s="292"/>
      <c r="FP49" s="292"/>
      <c r="FQ49" s="292"/>
      <c r="FR49" s="292"/>
      <c r="FS49" s="292"/>
      <c r="FT49" s="292"/>
      <c r="FU49" s="292"/>
      <c r="FV49" s="292"/>
      <c r="FW49" s="5"/>
      <c r="FX49" s="233"/>
      <c r="FY49" s="233"/>
      <c r="FZ49" s="233"/>
      <c r="GA49" s="233"/>
      <c r="GB49" s="233"/>
      <c r="GC49" s="233"/>
      <c r="GD49" s="233"/>
      <c r="GE49" s="233"/>
      <c r="GF49" s="233"/>
      <c r="GG49" s="233"/>
      <c r="GH49" s="233"/>
      <c r="GI49" s="5"/>
      <c r="GJ49" s="233"/>
      <c r="GK49" s="233"/>
      <c r="GL49" s="233"/>
      <c r="GM49" s="233"/>
      <c r="GN49" s="233"/>
      <c r="GO49" s="233"/>
      <c r="GP49" s="233"/>
      <c r="GQ49" s="233"/>
      <c r="GR49" s="233"/>
      <c r="GS49" s="233"/>
      <c r="GT49" s="233"/>
      <c r="GU49" s="233"/>
      <c r="GV49" s="233"/>
      <c r="GW49" s="233"/>
      <c r="GX49" s="233"/>
      <c r="GY49" s="233"/>
      <c r="GZ49" s="233"/>
      <c r="HA49" s="233"/>
      <c r="HB49" s="233"/>
      <c r="HC49" s="5"/>
      <c r="HD49" s="237"/>
      <c r="HE49" s="237"/>
      <c r="HF49" s="237"/>
      <c r="HG49" s="237"/>
      <c r="HH49" s="237"/>
      <c r="HI49" s="237"/>
      <c r="HJ49" s="237"/>
      <c r="HK49" s="237"/>
      <c r="HL49" s="237"/>
      <c r="HM49" s="237"/>
      <c r="HN49" s="237"/>
      <c r="HO49" s="237"/>
      <c r="HP49" s="5"/>
      <c r="HQ49" s="29"/>
    </row>
    <row r="50" spans="1:225" ht="10.5" customHeight="1">
      <c r="A50" s="5" t="s">
        <v>50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CL50" s="28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293" t="s">
        <v>52</v>
      </c>
      <c r="DB50" s="293"/>
      <c r="DC50" s="293"/>
      <c r="DD50" s="293"/>
      <c r="DE50" s="293"/>
      <c r="DF50" s="293"/>
      <c r="DG50" s="293"/>
      <c r="DH50" s="293"/>
      <c r="DI50" s="293"/>
      <c r="DJ50" s="293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3"/>
      <c r="ET50" s="293"/>
      <c r="EU50" s="293"/>
      <c r="EV50" s="293"/>
      <c r="EW50" s="293"/>
      <c r="EX50" s="293"/>
      <c r="EY50" s="293"/>
      <c r="EZ50" s="293"/>
      <c r="FA50" s="293"/>
      <c r="FB50" s="293"/>
      <c r="FC50" s="293"/>
      <c r="FD50" s="293"/>
      <c r="FE50" s="293"/>
      <c r="FF50" s="293"/>
      <c r="FG50" s="293"/>
      <c r="FH50" s="293"/>
      <c r="FI50" s="293"/>
      <c r="FJ50" s="293"/>
      <c r="FK50" s="293"/>
      <c r="FL50" s="293"/>
      <c r="FM50" s="293"/>
      <c r="FN50" s="293"/>
      <c r="FO50" s="293"/>
      <c r="FP50" s="293"/>
      <c r="FQ50" s="293"/>
      <c r="FR50" s="293"/>
      <c r="FS50" s="293"/>
      <c r="FT50" s="293"/>
      <c r="FU50" s="293"/>
      <c r="FV50" s="293"/>
      <c r="FW50" s="18"/>
      <c r="FX50" s="293" t="s">
        <v>6</v>
      </c>
      <c r="FY50" s="293"/>
      <c r="FZ50" s="293"/>
      <c r="GA50" s="293"/>
      <c r="GB50" s="293"/>
      <c r="GC50" s="293"/>
      <c r="GD50" s="293"/>
      <c r="GE50" s="293"/>
      <c r="GF50" s="293"/>
      <c r="GG50" s="293"/>
      <c r="GH50" s="293"/>
      <c r="GI50" s="18"/>
      <c r="GJ50" s="293" t="s">
        <v>7</v>
      </c>
      <c r="GK50" s="293"/>
      <c r="GL50" s="293"/>
      <c r="GM50" s="293"/>
      <c r="GN50" s="293"/>
      <c r="GO50" s="293"/>
      <c r="GP50" s="293"/>
      <c r="GQ50" s="293"/>
      <c r="GR50" s="293"/>
      <c r="GS50" s="293"/>
      <c r="GT50" s="293"/>
      <c r="GU50" s="293"/>
      <c r="GV50" s="293"/>
      <c r="GW50" s="293"/>
      <c r="GX50" s="293"/>
      <c r="GY50" s="293"/>
      <c r="GZ50" s="293"/>
      <c r="HA50" s="293"/>
      <c r="HB50" s="293"/>
      <c r="HC50" s="18"/>
      <c r="HD50" s="293" t="s">
        <v>53</v>
      </c>
      <c r="HE50" s="293"/>
      <c r="HF50" s="293"/>
      <c r="HG50" s="293"/>
      <c r="HH50" s="293"/>
      <c r="HI50" s="293"/>
      <c r="HJ50" s="293"/>
      <c r="HK50" s="293"/>
      <c r="HL50" s="293"/>
      <c r="HM50" s="293"/>
      <c r="HN50" s="293"/>
      <c r="HO50" s="293"/>
      <c r="HP50" s="30"/>
      <c r="HQ50" s="29"/>
    </row>
    <row r="51" spans="1:225" ht="10.5" customHeight="1">
      <c r="A51" s="5" t="s">
        <v>51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292" t="s">
        <v>177</v>
      </c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5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5"/>
      <c r="AW51" s="233" t="s">
        <v>217</v>
      </c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5"/>
      <c r="BP51" s="294" t="s">
        <v>178</v>
      </c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L51" s="28"/>
      <c r="CM51" s="223" t="s">
        <v>2</v>
      </c>
      <c r="CN51" s="223"/>
      <c r="CO51" s="237"/>
      <c r="CP51" s="237"/>
      <c r="CQ51" s="237"/>
      <c r="CR51" s="237"/>
      <c r="CS51" s="237"/>
      <c r="CT51" s="236" t="s">
        <v>2</v>
      </c>
      <c r="CU51" s="236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  <c r="FG51" s="237"/>
      <c r="FH51" s="237"/>
      <c r="FI51" s="237"/>
      <c r="FJ51" s="237"/>
      <c r="FK51" s="237"/>
      <c r="FL51" s="237"/>
      <c r="FM51" s="237"/>
      <c r="FN51" s="237"/>
      <c r="FO51" s="237"/>
      <c r="FP51" s="237"/>
      <c r="FQ51" s="237"/>
      <c r="FR51" s="237"/>
      <c r="FS51" s="237"/>
      <c r="FT51" s="237"/>
      <c r="FU51" s="237"/>
      <c r="FV51" s="237"/>
      <c r="FW51" s="237"/>
      <c r="FX51" s="237"/>
      <c r="FY51" s="223">
        <v>20</v>
      </c>
      <c r="FZ51" s="223"/>
      <c r="GA51" s="223"/>
      <c r="GB51" s="223"/>
      <c r="GC51" s="224"/>
      <c r="GD51" s="224"/>
      <c r="GE51" s="224"/>
      <c r="GF51" s="236" t="s">
        <v>3</v>
      </c>
      <c r="GG51" s="236"/>
      <c r="GH51" s="236"/>
      <c r="GJ51" s="5"/>
      <c r="GK51" s="5"/>
      <c r="GL51" s="5"/>
      <c r="GM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29"/>
    </row>
    <row r="52" spans="20:251" s="4" customFormat="1" ht="10.5" customHeight="1" thickBot="1">
      <c r="T52" s="293" t="s">
        <v>52</v>
      </c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18"/>
      <c r="AK52" s="293" t="s">
        <v>6</v>
      </c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18"/>
      <c r="AW52" s="293" t="s">
        <v>7</v>
      </c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18"/>
      <c r="BP52" s="293" t="s">
        <v>53</v>
      </c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L52" s="31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3"/>
      <c r="IQ52" s="13"/>
    </row>
    <row r="53" spans="1:251" s="5" customFormat="1" ht="10.5" customHeight="1">
      <c r="A53" s="223" t="s">
        <v>2</v>
      </c>
      <c r="B53" s="223"/>
      <c r="C53" s="237"/>
      <c r="D53" s="237"/>
      <c r="E53" s="237"/>
      <c r="F53" s="237"/>
      <c r="G53" s="237"/>
      <c r="H53" s="236" t="s">
        <v>2</v>
      </c>
      <c r="I53" s="236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23">
        <v>20</v>
      </c>
      <c r="AH53" s="223"/>
      <c r="AI53" s="223"/>
      <c r="AJ53" s="223"/>
      <c r="AK53" s="224"/>
      <c r="AL53" s="224"/>
      <c r="AM53" s="224"/>
      <c r="AN53" s="236" t="s">
        <v>3</v>
      </c>
      <c r="AO53" s="236"/>
      <c r="AP53" s="236"/>
      <c r="IQ53" s="4"/>
    </row>
    <row r="54" s="5" customFormat="1" ht="3" customHeight="1"/>
    <row r="55" ht="12">
      <c r="IQ55" s="5"/>
    </row>
  </sheetData>
  <sheetProtection/>
  <mergeCells count="161">
    <mergeCell ref="FL40:GN40"/>
    <mergeCell ref="GO40:HQ40"/>
    <mergeCell ref="A40:AW40"/>
    <mergeCell ref="AX40:BH40"/>
    <mergeCell ref="BI40:BS40"/>
    <mergeCell ref="BT40:CD40"/>
    <mergeCell ref="CE40:DE40"/>
    <mergeCell ref="DF40:DV40"/>
    <mergeCell ref="FL39:GN39"/>
    <mergeCell ref="GO39:HQ39"/>
    <mergeCell ref="A39:AW39"/>
    <mergeCell ref="AX39:BH39"/>
    <mergeCell ref="BI39:BS39"/>
    <mergeCell ref="BT39:CD39"/>
    <mergeCell ref="CE39:DE39"/>
    <mergeCell ref="DF39:DV39"/>
    <mergeCell ref="FL37:GN37"/>
    <mergeCell ref="GO37:HQ37"/>
    <mergeCell ref="A38:AW38"/>
    <mergeCell ref="AX38:BH38"/>
    <mergeCell ref="BI38:BS38"/>
    <mergeCell ref="BT38:CD38"/>
    <mergeCell ref="CE38:DE38"/>
    <mergeCell ref="DF38:DV38"/>
    <mergeCell ref="FL38:GN38"/>
    <mergeCell ref="GO38:HQ38"/>
    <mergeCell ref="A37:AW37"/>
    <mergeCell ref="AX37:BH37"/>
    <mergeCell ref="BI37:BS37"/>
    <mergeCell ref="BT37:CD37"/>
    <mergeCell ref="CE37:DE37"/>
    <mergeCell ref="DF37:DV37"/>
    <mergeCell ref="A36:AW36"/>
    <mergeCell ref="AX36:BH36"/>
    <mergeCell ref="BI36:BS36"/>
    <mergeCell ref="BT36:CD36"/>
    <mergeCell ref="CE36:DE36"/>
    <mergeCell ref="DF36:DV36"/>
    <mergeCell ref="A6:BQ6"/>
    <mergeCell ref="A7:BQ7"/>
    <mergeCell ref="B8:BQ8"/>
    <mergeCell ref="A2:BQ2"/>
    <mergeCell ref="A3:BQ3"/>
    <mergeCell ref="A4:BQ4"/>
    <mergeCell ref="AK53:AM53"/>
    <mergeCell ref="DF33:DV33"/>
    <mergeCell ref="DF34:DV34"/>
    <mergeCell ref="DF35:DV35"/>
    <mergeCell ref="CR2:HQ2"/>
    <mergeCell ref="GR24:HC24"/>
    <mergeCell ref="HD23:HQ24"/>
    <mergeCell ref="HD25:HQ25"/>
    <mergeCell ref="HD20:HQ20"/>
    <mergeCell ref="GP20:HC20"/>
    <mergeCell ref="FL41:GN41"/>
    <mergeCell ref="CE35:DE35"/>
    <mergeCell ref="FL35:GN35"/>
    <mergeCell ref="FL34:GN34"/>
    <mergeCell ref="AN53:AP53"/>
    <mergeCell ref="A53:B53"/>
    <mergeCell ref="C53:G53"/>
    <mergeCell ref="H53:I53"/>
    <mergeCell ref="J53:AF53"/>
    <mergeCell ref="AG53:AJ53"/>
    <mergeCell ref="T52:AI52"/>
    <mergeCell ref="AK52:AU52"/>
    <mergeCell ref="AW52:BN52"/>
    <mergeCell ref="BP52:CA52"/>
    <mergeCell ref="DA50:FV50"/>
    <mergeCell ref="FX50:GH50"/>
    <mergeCell ref="CT51:CU51"/>
    <mergeCell ref="CV51:FX51"/>
    <mergeCell ref="FY51:GB51"/>
    <mergeCell ref="GC51:GE51"/>
    <mergeCell ref="GJ50:HB50"/>
    <mergeCell ref="HD50:HO50"/>
    <mergeCell ref="T51:AI51"/>
    <mergeCell ref="AK51:AU51"/>
    <mergeCell ref="AW51:BN51"/>
    <mergeCell ref="CM51:CN51"/>
    <mergeCell ref="CO51:CS51"/>
    <mergeCell ref="GF51:GH51"/>
    <mergeCell ref="BP51:CE51"/>
    <mergeCell ref="T49:AP49"/>
    <mergeCell ref="AS49:BV49"/>
    <mergeCell ref="DA49:FV49"/>
    <mergeCell ref="FX49:GH49"/>
    <mergeCell ref="GJ49:HB49"/>
    <mergeCell ref="HD49:HO49"/>
    <mergeCell ref="T45:AP45"/>
    <mergeCell ref="AS45:BV45"/>
    <mergeCell ref="CL46:HQ46"/>
    <mergeCell ref="CL47:HQ47"/>
    <mergeCell ref="T48:AP48"/>
    <mergeCell ref="AS48:BV48"/>
    <mergeCell ref="GO41:HQ41"/>
    <mergeCell ref="HD43:HQ43"/>
    <mergeCell ref="T44:AP44"/>
    <mergeCell ref="AS44:BV44"/>
    <mergeCell ref="HD44:HQ44"/>
    <mergeCell ref="GO34:HQ34"/>
    <mergeCell ref="A35:AW35"/>
    <mergeCell ref="AX35:BH35"/>
    <mergeCell ref="BI35:BS35"/>
    <mergeCell ref="BT35:CD35"/>
    <mergeCell ref="GO35:HQ35"/>
    <mergeCell ref="BT33:CD33"/>
    <mergeCell ref="CE33:DE33"/>
    <mergeCell ref="FL33:GN33"/>
    <mergeCell ref="GO33:HQ33"/>
    <mergeCell ref="A34:AW34"/>
    <mergeCell ref="AX34:BH34"/>
    <mergeCell ref="BI34:BS34"/>
    <mergeCell ref="BT34:CD34"/>
    <mergeCell ref="CE34:DE34"/>
    <mergeCell ref="A29:AW33"/>
    <mergeCell ref="AX29:BH33"/>
    <mergeCell ref="BI29:BS33"/>
    <mergeCell ref="BT29:DE29"/>
    <mergeCell ref="FL29:HQ32"/>
    <mergeCell ref="BT30:DE30"/>
    <mergeCell ref="CO31:CQ31"/>
    <mergeCell ref="DF29:FK31"/>
    <mergeCell ref="HD21:HQ21"/>
    <mergeCell ref="HD22:HQ22"/>
    <mergeCell ref="AX23:GO24"/>
    <mergeCell ref="BG18:CM18"/>
    <mergeCell ref="HD17:HQ19"/>
    <mergeCell ref="L26:BB26"/>
    <mergeCell ref="HD26:HQ26"/>
    <mergeCell ref="CN18:HC18"/>
    <mergeCell ref="FK27:GO27"/>
    <mergeCell ref="GQ27:HC27"/>
    <mergeCell ref="A20:GO20"/>
    <mergeCell ref="A11:HB11"/>
    <mergeCell ref="A12:GY12"/>
    <mergeCell ref="A14:FL14"/>
    <mergeCell ref="AX21:GO22"/>
    <mergeCell ref="L27:BB27"/>
    <mergeCell ref="HD13:HQ13"/>
    <mergeCell ref="GI8:GK8"/>
    <mergeCell ref="CP8:CQ8"/>
    <mergeCell ref="CR8:CV8"/>
    <mergeCell ref="CW8:CX8"/>
    <mergeCell ref="CY8:GA8"/>
    <mergeCell ref="CR3:HQ3"/>
    <mergeCell ref="CR4:HQ4"/>
    <mergeCell ref="CR6:FS6"/>
    <mergeCell ref="GG6:HQ6"/>
    <mergeCell ref="CR7:FS7"/>
    <mergeCell ref="GG7:HQ7"/>
    <mergeCell ref="FL36:GN36"/>
    <mergeCell ref="GO36:HQ36"/>
    <mergeCell ref="GB8:GE8"/>
    <mergeCell ref="GF8:GH8"/>
    <mergeCell ref="CE41:DE41"/>
    <mergeCell ref="DF41:DR41"/>
    <mergeCell ref="HD14:HQ14"/>
    <mergeCell ref="AX15:GO16"/>
    <mergeCell ref="HD15:HQ16"/>
    <mergeCell ref="HD12:HQ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</cp:lastModifiedBy>
  <cp:lastPrinted>2019-03-19T07:56:52Z</cp:lastPrinted>
  <dcterms:created xsi:type="dcterms:W3CDTF">2010-11-26T07:12:57Z</dcterms:created>
  <dcterms:modified xsi:type="dcterms:W3CDTF">2019-03-19T08:07:10Z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